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rias\Desktop\ICHIFE\ESTADOS FINANCIEROS 2016-2023\ICHIFE - Estados Financieros 2023\12.E.F. Dic2023\"/>
    </mc:Choice>
  </mc:AlternateContent>
  <bookViews>
    <workbookView xWindow="0" yWindow="0" windowWidth="28800" windowHeight="11835"/>
  </bookViews>
  <sheets>
    <sheet name="Hoja1" sheetId="1" r:id="rId1"/>
  </sheets>
  <definedNames>
    <definedName name="OLE_LINK1" localSheetId="0">Hoja1!$A$14</definedName>
    <definedName name="OLE_LINK106" localSheetId="0">Hoja1!$A$615</definedName>
    <definedName name="OLE_LINK108" localSheetId="0">Hoja1!$A$617</definedName>
    <definedName name="OLE_LINK111" localSheetId="0">Hoja1!$A$616</definedName>
    <definedName name="OLE_LINK114" localSheetId="0">Hoja1!$A$652</definedName>
    <definedName name="OLE_LINK115" localSheetId="0">Hoja1!$A$710</definedName>
    <definedName name="OLE_LINK134" localSheetId="0">Hoja1!$A$368</definedName>
    <definedName name="OLE_LINK138" localSheetId="0">Hoja1!$A$200</definedName>
    <definedName name="OLE_LINK140" localSheetId="0">Hoja1!$A$220</definedName>
    <definedName name="OLE_LINK141" localSheetId="0">Hoja1!$A$248</definedName>
    <definedName name="OLE_LINK144" localSheetId="0">Hoja1!$A$197</definedName>
    <definedName name="OLE_LINK145" localSheetId="0">Hoja1!$A$162</definedName>
    <definedName name="OLE_LINK150" localSheetId="0">Hoja1!$A$467</definedName>
    <definedName name="OLE_LINK157" localSheetId="0">Hoja1!$A$575</definedName>
    <definedName name="OLE_LINK159" localSheetId="0">Hoja1!$A$499</definedName>
    <definedName name="OLE_LINK164" localSheetId="0">Hoja1!$A$503</definedName>
    <definedName name="OLE_LINK18" localSheetId="0">Hoja1!$A$650</definedName>
    <definedName name="OLE_LINK2" localSheetId="0">Hoja1!#REF!</definedName>
    <definedName name="OLE_LINK27" localSheetId="0">Hoja1!$A$28</definedName>
    <definedName name="OLE_LINK28" localSheetId="0">Hoja1!$A$27</definedName>
    <definedName name="OLE_LINK32" localSheetId="0">Hoja1!$A$108</definedName>
    <definedName name="OLE_LINK38" localSheetId="0">Hoja1!#REF!</definedName>
    <definedName name="OLE_LINK47" localSheetId="0">Hoja1!$A$446</definedName>
    <definedName name="OLE_LINK5" localSheetId="0">Hoja1!$A$336</definedName>
    <definedName name="OLE_LINK56" localSheetId="0">Hoja1!$A$603</definedName>
    <definedName name="OLE_LINK59" localSheetId="0">Hoja1!$A$623</definedName>
    <definedName name="OLE_LINK60" localSheetId="0">Hoja1!$A$323</definedName>
    <definedName name="OLE_LINK66" localSheetId="0">Hoja1!$A$169</definedName>
    <definedName name="OLE_LINK69" localSheetId="0">Hoja1!#REF!</definedName>
    <definedName name="OLE_LINK85" localSheetId="0">Hoja1!$A$444</definedName>
    <definedName name="OLE_LINK89" localSheetId="0">Hoja1!$A$279</definedName>
    <definedName name="OLE_LINK92" localSheetId="0">Hoja1!$A$349</definedName>
    <definedName name="OLE_LINK94" localSheetId="0">Hoja1!$A$471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64" i="1" l="1"/>
  <c r="C741" i="1"/>
  <c r="C728" i="1"/>
  <c r="C720" i="1"/>
  <c r="C773" i="1" l="1"/>
  <c r="C733" i="1"/>
  <c r="B697" i="1"/>
  <c r="C697" i="1"/>
  <c r="B667" i="1"/>
  <c r="B598" i="1" l="1"/>
  <c r="B572" i="1"/>
  <c r="B546" i="1"/>
  <c r="B544" i="1"/>
  <c r="B542" i="1"/>
  <c r="B540" i="1"/>
  <c r="B538" i="1"/>
  <c r="B536" i="1"/>
  <c r="B534" i="1"/>
  <c r="B531" i="1"/>
  <c r="B506" i="1"/>
  <c r="B456" i="1"/>
  <c r="B449" i="1"/>
  <c r="B553" i="1" l="1"/>
  <c r="B461" i="1"/>
  <c r="B342" i="1"/>
  <c r="B328" i="1"/>
  <c r="B318" i="1"/>
  <c r="B310" i="1"/>
  <c r="B301" i="1"/>
  <c r="B287" i="1"/>
  <c r="B251" i="1"/>
  <c r="B264" i="1" s="1"/>
  <c r="B237" i="1"/>
  <c r="B207" i="1"/>
  <c r="B203" i="1"/>
  <c r="B194" i="1"/>
  <c r="B179" i="1"/>
  <c r="B167" i="1"/>
  <c r="B156" i="1"/>
  <c r="B155" i="1" s="1"/>
  <c r="B153" i="1"/>
  <c r="B152" i="1" s="1"/>
  <c r="B150" i="1"/>
  <c r="B149" i="1" s="1"/>
  <c r="B147" i="1"/>
  <c r="B145" i="1"/>
  <c r="B143" i="1"/>
  <c r="B141" i="1"/>
  <c r="B139" i="1"/>
  <c r="B137" i="1"/>
  <c r="B135" i="1"/>
  <c r="B133" i="1"/>
  <c r="B131" i="1"/>
  <c r="B129" i="1"/>
  <c r="B127" i="1"/>
  <c r="B125" i="1"/>
  <c r="B123" i="1"/>
  <c r="B121" i="1"/>
  <c r="B119" i="1"/>
  <c r="B115" i="1"/>
  <c r="B113" i="1"/>
  <c r="B111" i="1"/>
  <c r="B100" i="1"/>
  <c r="B98" i="1"/>
  <c r="B97" i="1" s="1"/>
  <c r="B95" i="1"/>
  <c r="B94" i="1" s="1"/>
  <c r="B92" i="1"/>
  <c r="B91" i="1" s="1"/>
  <c r="B89" i="1"/>
  <c r="B88" i="1" s="1"/>
  <c r="B86" i="1"/>
  <c r="B83" i="1" s="1"/>
  <c r="B81" i="1"/>
  <c r="B79" i="1"/>
  <c r="B77" i="1"/>
  <c r="B75" i="1"/>
  <c r="B73" i="1"/>
  <c r="B71" i="1"/>
  <c r="B69" i="1"/>
  <c r="B67" i="1"/>
  <c r="B65" i="1"/>
  <c r="B63" i="1"/>
  <c r="B61" i="1"/>
  <c r="B59" i="1"/>
  <c r="B57" i="1"/>
  <c r="B55" i="1"/>
  <c r="B53" i="1"/>
  <c r="B51" i="1"/>
  <c r="B49" i="1"/>
  <c r="B47" i="1"/>
  <c r="B39" i="1"/>
  <c r="B37" i="1"/>
  <c r="B34" i="1"/>
  <c r="B212" i="1" l="1"/>
  <c r="B118" i="1"/>
  <c r="B117" i="1" s="1"/>
  <c r="B158" i="1" s="1"/>
  <c r="B46" i="1"/>
  <c r="B45" i="1" s="1"/>
  <c r="B102" i="1" s="1"/>
</calcChain>
</file>

<file path=xl/sharedStrings.xml><?xml version="1.0" encoding="utf-8"?>
<sst xmlns="http://schemas.openxmlformats.org/spreadsheetml/2006/main" count="636" uniqueCount="531">
  <si>
    <t>Instituto Chihuahuense de Infraestructura Física Educativa</t>
  </si>
  <si>
    <t>Notas a los Estados Financieros</t>
  </si>
  <si>
    <t>I.I Información contable</t>
  </si>
  <si>
    <t>1) Notas al Estado de Situación Financiera</t>
  </si>
  <si>
    <t>El Estado de Situación Financiera muestra la situación de los activos, pasivos y patrimonio del Instituto a una fecha correspondiente. Refleja información de manera acumulativa de los bienes y derechos clasificados en rubros de acuerdo a su disponibilidad de liquidez al igual que sus obligaciones o compromisos, agrupándolas con relación a su exigibilidad, y el patrimonio o hacienda pública, valuados y elaborados de acuerdo con los Postulados de Contabilidad Gubernamental, emitidos por el Consejo Nacional de Armonización Contable.</t>
  </si>
  <si>
    <t>Activo</t>
  </si>
  <si>
    <t>El activo se compone de los fondos, valores, derechos y bienes cuantificados en términos monetarios, los cuales controla y dispone el Instituto Chihuahuense de Infraestructura Física Educativa para la prestación de servicios públicos en materia de infraestructura educativa, este se integra como sigue:</t>
  </si>
  <si>
    <t>Efectivo y equivalentes</t>
  </si>
  <si>
    <t>Cuenta</t>
  </si>
  <si>
    <t>Saldo</t>
  </si>
  <si>
    <t>Fondo fijo a cargo de Guillermo Armando Villanueva Avalos</t>
  </si>
  <si>
    <t>Fondo fijo a cargo de Mercedes Oscar Martin Chávez Puga</t>
  </si>
  <si>
    <t>Fondo fijo a cargo de Ismael Medina Medina</t>
  </si>
  <si>
    <t>Gasto Corriente</t>
  </si>
  <si>
    <t>Banco Mercantil del Norte, S.A. 00133215274</t>
  </si>
  <si>
    <t>Gasto Programa de Obra Regular</t>
  </si>
  <si>
    <t>Banco Mercantil del Norte, S.A. 00129521567</t>
  </si>
  <si>
    <t>Gasto Programas Especiales</t>
  </si>
  <si>
    <t>Banco Mercantil del Norte, S.A. 00170691444</t>
  </si>
  <si>
    <t>Scotiabank Inverlat, S.A. 21503175391</t>
  </si>
  <si>
    <t>Scotiabank Inverlat, S.A. 21503175383</t>
  </si>
  <si>
    <t>Banco Mercantil del Norte, S.A. 00267380992</t>
  </si>
  <si>
    <t>Banco Mercantil del Norte, S.A. 01159424297</t>
  </si>
  <si>
    <t>Fondos de Inversión</t>
  </si>
  <si>
    <t>Fondo de Aportaciones Múltiples (FAM)</t>
  </si>
  <si>
    <t>Fondo de Aportaciones Múltiples Básico 2015</t>
  </si>
  <si>
    <t>Banco Mercantil del Norte, S.A. 00407797547</t>
  </si>
  <si>
    <t>Fondo de Aportaciones Múltiples Básico 2014</t>
  </si>
  <si>
    <t>Banco Mercantil del Norte, S.A. 00415599803</t>
  </si>
  <si>
    <t>Fondo de Aportaciones Múltiples Superior 2013</t>
  </si>
  <si>
    <t>Banco Mercantil del Norte, S.A. 00415673851</t>
  </si>
  <si>
    <t>Fondo de Aportaciones Múltiples Básico 2016</t>
  </si>
  <si>
    <t>Banco Mercantil del Norte, S.A. 00433250630</t>
  </si>
  <si>
    <t>Fondo de Aportaciones Múltiples Básico 2017</t>
  </si>
  <si>
    <t>Banco Mercantil del Norte, S.A. 00310238597</t>
  </si>
  <si>
    <t>Fondo de Aportaciones Múltiples Medio Superior 2017</t>
  </si>
  <si>
    <t>Banco Mercantil del Norte, S.A. 00366045961</t>
  </si>
  <si>
    <t>Fondo de Aportaciones Múltiples Superior 2017</t>
  </si>
  <si>
    <t>Banco Mercantil del Norte, S.A. 00366051672</t>
  </si>
  <si>
    <t>Fondo de Aportaciones Múltiples Básico 2018</t>
  </si>
  <si>
    <t>Banco Mercantil del Norte, S.A. 1020003242</t>
  </si>
  <si>
    <t>Fondo de Aportaciones Múltiples Superior 2018</t>
  </si>
  <si>
    <t>Banco Mercantil del Norte, S.A. 1020007268</t>
  </si>
  <si>
    <t>Fondo de Aportaciones Múltiples Medio Superior 2018</t>
  </si>
  <si>
    <t>Banco Mercantil del Norte, S.A. 1032934536</t>
  </si>
  <si>
    <t>Fondo de Aportaciones Múltiples Básico 2019 "Remanentes"</t>
  </si>
  <si>
    <t>Banco Mercantil del Norte, S.A. 1083475684</t>
  </si>
  <si>
    <t>Fondo de Aportaciones Múltiples 2020 "Remanentes"</t>
  </si>
  <si>
    <t>Banco Mercantil del Norte, S.A. 1134642164</t>
  </si>
  <si>
    <t>Fondo de Aportaciones Múltiples Básico 2020 Regular "PARTICIPANTES"</t>
  </si>
  <si>
    <t>Banco Mercantil del Norte, S.A. 1142861915</t>
  </si>
  <si>
    <t>Fondo de Aportaciones Múltiples (FAM) Básico 2021 "Regular"</t>
  </si>
  <si>
    <t>Banco Mercantil del Norte, S.A. 1149187959</t>
  </si>
  <si>
    <t>Fondo de Aportaciones Múltiples 2021 "Remanentes"</t>
  </si>
  <si>
    <t>Banco Mercantil del Norte, S.A. 1172170632</t>
  </si>
  <si>
    <t>Fondo de Desastres Naturales (FONDEN)</t>
  </si>
  <si>
    <t>Fondo de Desastres Naturales 2017</t>
  </si>
  <si>
    <t>Banco Mercantil del Norte, S.A. 00305409553</t>
  </si>
  <si>
    <t>Fondo de Desastres Naturales 2018</t>
  </si>
  <si>
    <t>Banco Mercantil del Norte, S.A. 1083481153</t>
  </si>
  <si>
    <t>Fondo para la Infraestructura de los Estados (FIES)</t>
  </si>
  <si>
    <t>Fondo para la Infraestructura de los Estados 2017</t>
  </si>
  <si>
    <t>Banco Mercantil del Norte, S.A. 1040818202</t>
  </si>
  <si>
    <t>Programa Estatal de Infraestructura Educativa y Deportiva (PRESINED)</t>
  </si>
  <si>
    <t>Programa Estatal de Infraestructura Educativa y Deportiva 2018</t>
  </si>
  <si>
    <t>Banco Mercantil del Norte, S.A. 1020008238</t>
  </si>
  <si>
    <t>Programa Estatal de Infraestructura Educativa</t>
  </si>
  <si>
    <t>Programa Estatal de Infraestructura Educativa 2019</t>
  </si>
  <si>
    <t>Banco Mercantil del Norte, S.A. 1059069462</t>
  </si>
  <si>
    <t>Ingresos Extraordinarios</t>
  </si>
  <si>
    <t>Banco Mercantil del Norte, S.A. 1184440413</t>
  </si>
  <si>
    <t xml:space="preserve">La disponibilidad bancaria que muestra el estado financiero en su mayoría corresponde a recursos etiquetados y los necesarios para cubrir compromisos a corto plazo. </t>
  </si>
  <si>
    <t>Fondo de Aportaciones Multiples Básico 2015</t>
  </si>
  <si>
    <t>Fondo Aportaciones Multiples Potenciado</t>
  </si>
  <si>
    <t>Banco Mercantil del Norte, S.A. 00411404851</t>
  </si>
  <si>
    <t>Fondo de Aportaciones Multiples Básico 2014</t>
  </si>
  <si>
    <t>Fondo de Aportaciones Multiples Superior 2013</t>
  </si>
  <si>
    <t>Fondo de Aportaciones Multiples Básico 2016</t>
  </si>
  <si>
    <t>Fondo de Aportaciones Multiples Básico 2017</t>
  </si>
  <si>
    <t>Fondo de Aportaciones Multiples Medio Sup 2017</t>
  </si>
  <si>
    <t>Fondo de Aportaciones Multiples Superior 2017</t>
  </si>
  <si>
    <t>Fondo de Aportaciones Multiples Básico 2018</t>
  </si>
  <si>
    <t>Fondo de Aportaciones Multiples Superior 2018</t>
  </si>
  <si>
    <t>Fondo de Aportaciones Multiples Medio Sup 2018</t>
  </si>
  <si>
    <t>Fondo de Aportaciones Multiples Básico 2019 "Remanentes"</t>
  </si>
  <si>
    <t>Fondo de Aportaciones Multiples 2020 "Remanentes"</t>
  </si>
  <si>
    <t>Fondo de Aportaciones Multiples 2021 "Remanentes"</t>
  </si>
  <si>
    <t xml:space="preserve">Fondo de Aportaciones Múltiples Potenciado </t>
  </si>
  <si>
    <t xml:space="preserve">Derechos a recibir efectivo y equivalentes </t>
  </si>
  <si>
    <t xml:space="preserve">Saldo </t>
  </si>
  <si>
    <t>Gastos por comprobar</t>
  </si>
  <si>
    <t>Celulares</t>
  </si>
  <si>
    <t>Aportaciones voluntarias</t>
  </si>
  <si>
    <t>Adeudos por responsabilidades</t>
  </si>
  <si>
    <t>En su totalidad este renglón asciende a 21 mil 379 pesos 72/100 m.n. y representa un porcentaje mínimo del activo circulante.</t>
  </si>
  <si>
    <t>Junta Municipal de Agua y Saneamiento de Chihuahua</t>
  </si>
  <si>
    <t>Qualitas Compañía de Seguros S.A.B. de C.V.</t>
  </si>
  <si>
    <t>Construcciones Aliva, S.A. de C.V.</t>
  </si>
  <si>
    <t>Publicidad Corporativa y Placas de Reconocimiento,</t>
  </si>
  <si>
    <t>Anticipo a Conceptos Proporcionales de Finiquito</t>
  </si>
  <si>
    <t xml:space="preserve">Derechos a recibir bienes o servicios </t>
  </si>
  <si>
    <t xml:space="preserve"> Saldo </t>
  </si>
  <si>
    <t>Anticipo a proveedores de gasto</t>
  </si>
  <si>
    <t>Anticipo a proveedores de inversión pública</t>
  </si>
  <si>
    <t>FAM Básico 2015 - Anticipo a Proveedores</t>
  </si>
  <si>
    <t>FAM Superior 2011 - Anticipo a Proveedores</t>
  </si>
  <si>
    <t>FAM Superior 2013 - Anticipo a Proveedores</t>
  </si>
  <si>
    <t>Anticipo a contratistas por contratos de obra pública</t>
  </si>
  <si>
    <t xml:space="preserve">             </t>
  </si>
  <si>
    <t>FAM Básico 2015 - Anticipo a Contratistas</t>
  </si>
  <si>
    <t>FAM Potenciado - Anticipo a Contratistas</t>
  </si>
  <si>
    <t>FAM Básico 2014 - Anticipo a Contratistas</t>
  </si>
  <si>
    <t>FAM Básico 2016 - Anticipo a Contratistas</t>
  </si>
  <si>
    <t>FAM Básico 2017 - Anticipo a Contratistas</t>
  </si>
  <si>
    <t>FAM Medio Superior 2017 - Anticipo a Contratistas</t>
  </si>
  <si>
    <t>FAM Básico 2018 - Anticipo a Contratistas</t>
  </si>
  <si>
    <t>PRESINED 2018 - Anticipo a Contratistas</t>
  </si>
  <si>
    <t>FAM Básico 2019 "Regular" - Anticipo a Contratistas</t>
  </si>
  <si>
    <t>PRESINED2019/INE-19 - Anticipo a Contratistas</t>
  </si>
  <si>
    <t>FAM Básico 2019 "Rem" - Anticipo a Contratistas</t>
  </si>
  <si>
    <t>FAM Básico 2021 "Regular" - Anticipo a Contratistas</t>
  </si>
  <si>
    <t>FAM Básico 2021 "Remanentes" - Anticipo a Contratistas</t>
  </si>
  <si>
    <t>Inventarios</t>
  </si>
  <si>
    <t>FAM Básico 2015 - Bienes para equipamiento</t>
  </si>
  <si>
    <t>FAM Básico 2016 - Bienes para equipamiento</t>
  </si>
  <si>
    <t>FAM Básico 2014 - Bienes para equipamiento</t>
  </si>
  <si>
    <t>FAM Básico 2017 - Bienes para equipamiento</t>
  </si>
  <si>
    <t>FAM Básico 2018 - Bienes para equipamiento</t>
  </si>
  <si>
    <t>FAM Medio Superior 2018 - Bienes para equipamiento</t>
  </si>
  <si>
    <t>FAM Básico 2019 "Regular" - Bienes para equipamiento</t>
  </si>
  <si>
    <t>FAM Básico 2021 "Regular" - Bienes para equipamiento</t>
  </si>
  <si>
    <t>FAM Básico 2021 "Remanentes" - Bienes para equipamiento</t>
  </si>
  <si>
    <t>Bodega en lote de la Av. Rio de Janeiro # 1000</t>
  </si>
  <si>
    <t xml:space="preserve">Otros activos circulantes </t>
  </si>
  <si>
    <t>Bienes muebles, inmuebles e intangibles</t>
  </si>
  <si>
    <t>El saldo de las partidas que integran este renglón, es el siguiente:</t>
  </si>
  <si>
    <t>Terrenos</t>
  </si>
  <si>
    <t>Edificios no habitacionales</t>
  </si>
  <si>
    <t>Construcciones en bienes de dominio público</t>
  </si>
  <si>
    <t>Mobiliario y equipo de administración</t>
  </si>
  <si>
    <t>Mobiliario y equipo educacional y recreativo</t>
  </si>
  <si>
    <t>Vehículos y equipo de transporte</t>
  </si>
  <si>
    <t>Maquinaria, otros equipos y herramientas</t>
  </si>
  <si>
    <t>Software</t>
  </si>
  <si>
    <t>Licencias</t>
  </si>
  <si>
    <t>Depreciación acumulada de bienes muebles</t>
  </si>
  <si>
    <t>Amortización acumulada de activos intangibles</t>
  </si>
  <si>
    <t>El método de depreciación y amortización utilizado por el Instituto fue el de línea recta.</t>
  </si>
  <si>
    <t>Otros activos diferidos</t>
  </si>
  <si>
    <t>Pasivo</t>
  </si>
  <si>
    <t>Cuentas por pagar a corto plazo</t>
  </si>
  <si>
    <t>Remuneraciones Adicionales y Especiales por Pagar a CP</t>
  </si>
  <si>
    <t>El saldo de la partida de contratistas por obras públicas por pagar al cierre del ejercicio  se integra de la siguiente manera:</t>
  </si>
  <si>
    <t>ADRIANA FIERRO CALDERON</t>
  </si>
  <si>
    <t>ALFONSO LOPEZ ANCHONDO</t>
  </si>
  <si>
    <t>ALMOR CONSTRUCCIONES Y PROYECTOS SA DE CV</t>
  </si>
  <si>
    <t>ALSA CONSTRUCTORA SA DE CV</t>
  </si>
  <si>
    <t>ARTURO MIRAZO URIBE</t>
  </si>
  <si>
    <t>CENTAC ESTRUCTURAS S.A. DE C.V</t>
  </si>
  <si>
    <t>CONASE INTEGRAL</t>
  </si>
  <si>
    <t>CONSTRUCCIONES ALIVA SA DE CV</t>
  </si>
  <si>
    <t>CONSTRUCCIONES E INGENIERIA PASO DEL NORTE SA DE CV</t>
  </si>
  <si>
    <t>CONSTRUCCIONES NIRVANA SA DE CV</t>
  </si>
  <si>
    <t>CONSTRUCCIONES Y OBRAS SAN PEDRO SA DE CV</t>
  </si>
  <si>
    <t>CONSTRUCCIONES Y PROYECTOS RUEDA SA DE CV</t>
  </si>
  <si>
    <t>CONSTRUCCIONES Y SERVICIOS RN, SA DE CV</t>
  </si>
  <si>
    <t>CONSTRUCCIONES Y SERVICIOS SAN JOSE SA DE CV</t>
  </si>
  <si>
    <t>CONSTRUCCIONES Y URBANIZACIONES MAD S DE RL DE CV</t>
  </si>
  <si>
    <t>CONSTRUCCIONES, SERVICIOS Y ARRENDAMIENTOS DOBLE D SA DE CV</t>
  </si>
  <si>
    <t>CONSTRUCTORA ARVICSA SA DE CV</t>
  </si>
  <si>
    <t>CONSTRUCTORA CERRO GRANDE SA DE CV</t>
  </si>
  <si>
    <t>CONSTRUCTORA E INMOBILIARIA GUGSA SA DE CV</t>
  </si>
  <si>
    <t>CONSTRUCTORA KIKITA SA DE CV</t>
  </si>
  <si>
    <t>CONSTRUCTORA LOYA Y RUBIO, SA DE CV</t>
  </si>
  <si>
    <t>CONSTRUCTORA MILENIO SA DE CV</t>
  </si>
  <si>
    <t>CONSTRUCTORA PANAMEX DE LA FRONTERA SA DE CV</t>
  </si>
  <si>
    <t>CONSTRUCTORA PEÑA LARGA SA DE CV</t>
  </si>
  <si>
    <t>CONSTRUCTORA RIO AROS SA DE CV</t>
  </si>
  <si>
    <t>CONSTRUCTORA Y SERVICIOS BABURI SA DE CV</t>
  </si>
  <si>
    <t>CONSTRUNAJA SA DE CV</t>
  </si>
  <si>
    <t>CORPORACION TECNICA FINCA AZUL SA DE CV</t>
  </si>
  <si>
    <t>EMILIO RH S DE RLMI</t>
  </si>
  <si>
    <t>ESTRUCTURAS Y CONSTRUCCIONES PARRA SA DE CV</t>
  </si>
  <si>
    <t>FRANCISCO XAVIER VILLEGAS GARDEA</t>
  </si>
  <si>
    <t>GERARDO SANCHEZ VELASCO</t>
  </si>
  <si>
    <t>GRUPO CONSTRUCTOR DOS MIL SA DE CV</t>
  </si>
  <si>
    <t>GRUPO CONSULTORES Y CONSTRUCTORES ASOCIADOS SA DE CV</t>
  </si>
  <si>
    <t>GRUPO DACHISA SA DE CV</t>
  </si>
  <si>
    <t>GRUPO INDUSTRIAL Y CONSTRUCTOR CONMAAC S DE RL DE CV</t>
  </si>
  <si>
    <t>INMOBILIARIA Y CONSTRUCTORA FARES SA DE CV</t>
  </si>
  <si>
    <t>IVAN CASARRUBIAS PONCE</t>
  </si>
  <si>
    <t>IVAN NOE SIMENTAL ORTEGA</t>
  </si>
  <si>
    <t>JESUS ENRIQUE RESENDEZ FLORES</t>
  </si>
  <si>
    <t>JESUS HUMBERTO LOZOYA JIMENEZ</t>
  </si>
  <si>
    <t>JOSE LUIS RODRIGUEZ BAEZA</t>
  </si>
  <si>
    <t>LA PRIETA CONSTRUCCIONES SA DE CV</t>
  </si>
  <si>
    <t>LIC ARTURO BACA MAYER</t>
  </si>
  <si>
    <t>LUIS TEHUITZIL HERNANDEZ</t>
  </si>
  <si>
    <t>MAYRA BERENICE ARRIETA ORTIZ</t>
  </si>
  <si>
    <t>MB CONSTRUYE VERDE SA DE CV</t>
  </si>
  <si>
    <t>MERP EDIFICACIONES Y TERRACERIAS SA DE CV</t>
  </si>
  <si>
    <t>PALERMO CONSTRUCCIONES SA DE CV</t>
  </si>
  <si>
    <t>PROMOTORA DE LA INDUSTRIA DE CONSTRUCCION SA DE CV</t>
  </si>
  <si>
    <t>SANTA TERESA CONSTRUCCIONES SA DE CV</t>
  </si>
  <si>
    <t>SIERRA LA LOBERA SPR DE RL</t>
  </si>
  <si>
    <t>TRABCOM CONSTRUCTORA SA DE CV</t>
  </si>
  <si>
    <t>X1 CONSTRUCCIONES SA DE CV</t>
  </si>
  <si>
    <t>RAHECSA MATERIALES, S.A. DE C.V.</t>
  </si>
  <si>
    <t>CONSTRUCTORA VIGOFA SA DE CV</t>
  </si>
  <si>
    <t>MOISES TOBILLA GOMEZ</t>
  </si>
  <si>
    <t>DIOPRIMA, S. DE R.L. DE C.V.</t>
  </si>
  <si>
    <t>Retenciones por nómina</t>
  </si>
  <si>
    <t>Seguridad Social</t>
  </si>
  <si>
    <t>Fondo Propio, Pensiones y Jubilaciones</t>
  </si>
  <si>
    <t>Caja de Ahorro</t>
  </si>
  <si>
    <t>Apoyo Administrativo</t>
  </si>
  <si>
    <t>Impuestos y Cuotas por Pagar</t>
  </si>
  <si>
    <t>Acreedores Diversos Retenciones en Inversion de Obra Publica</t>
  </si>
  <si>
    <t>2% I.C.I.C - Capacitación Trabajadores de la Industria de la Construcción</t>
  </si>
  <si>
    <t>5% S.V.C.O. - Inspección y Vigilancia de Obras (Federal)</t>
  </si>
  <si>
    <t xml:space="preserve">2% D.I.F. - Capacitación Trabajadores de la Industria de la Construcción </t>
  </si>
  <si>
    <t>El saldo en este renglón al cierre del ejercicio  se integra de la siguiente manera:</t>
  </si>
  <si>
    <t>Victor Manuel Castro Armendariz</t>
  </si>
  <si>
    <t>Carlos Ivan Gandara Espino</t>
  </si>
  <si>
    <t>José Antonio Perez Muñoz</t>
  </si>
  <si>
    <t>Jesus Manuel Tapia Saenz</t>
  </si>
  <si>
    <t>Ismael Medina Medina</t>
  </si>
  <si>
    <t>Sandra Georgina Armendariz Quintana</t>
  </si>
  <si>
    <t>Ivana Paulina Cortes Martinez</t>
  </si>
  <si>
    <t>Edgar Camilo Chairez Prieto</t>
  </si>
  <si>
    <t>Guillermo Armando Villanueva Avalos</t>
  </si>
  <si>
    <t>Pensiones Civiles del Estado de Chihuahua</t>
  </si>
  <si>
    <t>Mariana Valles Perez</t>
  </si>
  <si>
    <t>Adriana Guadalupe Arámbula</t>
  </si>
  <si>
    <t>Hector Irvin Chavez Bañuelas</t>
  </si>
  <si>
    <t>Raúl García Ruíz</t>
  </si>
  <si>
    <t>Otros pasivos por pagar a corto plazo</t>
  </si>
  <si>
    <t>Intereses Fondo de Aportaciones Múltiples (FAM)</t>
  </si>
  <si>
    <t>Intereses Fondo de Desastres Naturales</t>
  </si>
  <si>
    <t>Intereses generados - FONDEN 2017</t>
  </si>
  <si>
    <t>Intereses generados - FONDEN 2018</t>
  </si>
  <si>
    <t>Intereses Fondo de Infraestructura Social para las Entidades</t>
  </si>
  <si>
    <t>Intereses generados - FAISE 2020</t>
  </si>
  <si>
    <t>Intereses Programa Estatal de Infraestructura Educativa y Deportiva</t>
  </si>
  <si>
    <t>Intereses generados - PRESINED 2018</t>
  </si>
  <si>
    <t>Intereses Fondo para la Infraestructura de los Estados</t>
  </si>
  <si>
    <t>Intereses generados - FIES 2017</t>
  </si>
  <si>
    <t>Intereses generados - Programa Estatal Infraestructura Educativa 2019</t>
  </si>
  <si>
    <t>2% Aportación Voluntaria para Supervisión (ICHIFE)</t>
  </si>
  <si>
    <t>Asimismo, como parte integral del saldo de este renglón se tiene el importe de 1 millón 290 mil 804 pesos 43/100 m.n. que representa el monto de las retenciones efectuadas a empresas constructoras sobre el valor de la obra estimada y pagada al cierre del ejercicio, lo anterior de conformidad a lo estipulado en los diferentes contratos de obra pública, por concepto del 2% de aportación voluntaria para gastos de supervisión y operación a favor del Instituto, de acuerdo a la siguiente distribución:</t>
  </si>
  <si>
    <t>2% Aportación Voluntaria - FAM Básico 2015</t>
  </si>
  <si>
    <t>2% Aportación Voluntaria - FAM Básico 2012</t>
  </si>
  <si>
    <t>2% Aportación Voluntaria - FAM Básico 2013</t>
  </si>
  <si>
    <t>2% Aportación Voluntaria - FAM Básico 2014</t>
  </si>
  <si>
    <t>2% Aportación Voluntaria - FAM Superior 2012</t>
  </si>
  <si>
    <t>2% Aportación Voluntaria - FAM Básico 2016</t>
  </si>
  <si>
    <t>2% Aportación Voluntaria - PROEXOE Medio Superior y Superior 2015</t>
  </si>
  <si>
    <t>2% Aportación Voluntaria - FCIIE Medio Superior 2015</t>
  </si>
  <si>
    <t>2% Aportación Voluntaria - FCIIE Medio Superior 2016</t>
  </si>
  <si>
    <t>2% Aportación Voluntaria - FONDEN 2017</t>
  </si>
  <si>
    <t>2% Aportación Voluntaria - FAM Básico 2017</t>
  </si>
  <si>
    <t>2% Aportación Voluntaria- FAM Básico 2018</t>
  </si>
  <si>
    <t>2% Aportación Voluntaria - FAM Medio Sup 2016</t>
  </si>
  <si>
    <t>2% Aportación Voluntaria - Ingresos Propios</t>
  </si>
  <si>
    <t xml:space="preserve">Hacienda Pública / Patrimonio </t>
  </si>
  <si>
    <t>La Hacienda Pública / Patrimonio representa el importe de los bienes y derechos que son propiedad del Instituto. El patrimonio del Instituto estará integrado por:</t>
  </si>
  <si>
    <t>La asignación de los recursos que determine el presupuesto de egresos del Estado para el ejercicio que corresponda y las aportaciones que le otorguen los Municipios.</t>
  </si>
  <si>
    <t>Los bienes que adquiera o que se determinen para su funcionamiento.</t>
  </si>
  <si>
    <t>Las aportaciones, legados y/o donaciones que en su favor se otorguen y los fideicomisos en los que se le señale como fideicomisario.</t>
  </si>
  <si>
    <t>Los ingresos y demás bienes, derechos y recursos que adquiera por cualquier otro título legal.</t>
  </si>
  <si>
    <t>El saldo de este rubro se integra como se detalla a continuación:</t>
  </si>
  <si>
    <t>Aportaciones</t>
  </si>
  <si>
    <t>Donaciones de capital</t>
  </si>
  <si>
    <t>Resultado de ejercicios anteriores</t>
  </si>
  <si>
    <t>Resultado del ejercicio</t>
  </si>
  <si>
    <t>Rectificaciones de resultados de ejercicios anteriores</t>
  </si>
  <si>
    <t>2) Notas al Estado de Variaciones en la Hacienda Pública / Patrimonio</t>
  </si>
  <si>
    <t>3) Notas al Estado de Actividades</t>
  </si>
  <si>
    <t xml:space="preserve">Ingresos </t>
  </si>
  <si>
    <t xml:space="preserve">Transferencias, Asignaciones, Subsidios y Otras Ayudas </t>
  </si>
  <si>
    <t xml:space="preserve">Otros ingresos </t>
  </si>
  <si>
    <t>Gastos y Otras Pérdidas</t>
  </si>
  <si>
    <t>En este rubro se registran los movimientos de los gastos incurridos en el periodo correspondiente, con motivo del desarrollo de las funciones propias y para las cuales se creó el Instituto.</t>
  </si>
  <si>
    <t xml:space="preserve">Gastos de funcionamiento </t>
  </si>
  <si>
    <t>Transferencias, asignaciones, subsidios y otras ayudas.</t>
  </si>
  <si>
    <t>Depreciación de bienes muebles</t>
  </si>
  <si>
    <t>Amortización de activos intangibles</t>
  </si>
  <si>
    <t xml:space="preserve">Inversión Pública </t>
  </si>
  <si>
    <t>4) Notas al Estado de Flujos de Efectivo</t>
  </si>
  <si>
    <t>Descripción</t>
  </si>
  <si>
    <t>Efectivo</t>
  </si>
  <si>
    <t>Bancos / tesorería</t>
  </si>
  <si>
    <t>Inversiones temporales</t>
  </si>
  <si>
    <t>Depósitos de fondos de terceros</t>
  </si>
  <si>
    <t>Total de efectivo y equivalentes</t>
  </si>
  <si>
    <t>I.II Información presupuestal</t>
  </si>
  <si>
    <t>1) Estado del Ejercicio del Presupuesto</t>
  </si>
  <si>
    <t>2) Estado Analítico de Ingresos Presupuestales</t>
  </si>
  <si>
    <r>
      <t>I.</t>
    </r>
    <r>
      <rPr>
        <b/>
        <sz val="10"/>
        <color theme="1"/>
        <rFont val="Times New Roman"/>
        <family val="1"/>
      </rPr>
      <t xml:space="preserve">         </t>
    </r>
    <r>
      <rPr>
        <b/>
        <sz val="10"/>
        <color theme="1"/>
        <rFont val="Arial Black"/>
        <family val="2"/>
      </rPr>
      <t>Notas de Desglose</t>
    </r>
  </si>
  <si>
    <r>
      <t>1.</t>
    </r>
    <r>
      <rPr>
        <b/>
        <i/>
        <sz val="10"/>
        <color theme="1"/>
        <rFont val="Times New Roman"/>
        <family val="1"/>
      </rPr>
      <t xml:space="preserve">   </t>
    </r>
    <r>
      <rPr>
        <b/>
        <i/>
        <sz val="10"/>
        <color theme="1"/>
        <rFont val="Verdana"/>
        <family val="2"/>
      </rPr>
      <t>Efectivo</t>
    </r>
  </si>
  <si>
    <r>
      <t>2.</t>
    </r>
    <r>
      <rPr>
        <b/>
        <i/>
        <sz val="10"/>
        <color theme="1"/>
        <rFont val="Times New Roman"/>
        <family val="1"/>
      </rPr>
      <t xml:space="preserve">   </t>
    </r>
    <r>
      <rPr>
        <b/>
        <i/>
        <sz val="10"/>
        <color theme="1"/>
        <rFont val="Verdana"/>
        <family val="2"/>
      </rPr>
      <t>Bancos / tesorería</t>
    </r>
  </si>
  <si>
    <r>
      <t>3.</t>
    </r>
    <r>
      <rPr>
        <b/>
        <i/>
        <sz val="10"/>
        <color theme="1"/>
        <rFont val="Times New Roman"/>
        <family val="1"/>
      </rPr>
      <t xml:space="preserve">   </t>
    </r>
    <r>
      <rPr>
        <b/>
        <i/>
        <sz val="10"/>
        <color theme="1"/>
        <rFont val="Verdana"/>
        <family val="2"/>
      </rPr>
      <t>Inversiones temporales</t>
    </r>
  </si>
  <si>
    <r>
      <t>5.</t>
    </r>
    <r>
      <rPr>
        <b/>
        <i/>
        <sz val="10"/>
        <color theme="1"/>
        <rFont val="Times New Roman"/>
        <family val="1"/>
      </rPr>
      <t xml:space="preserve">   </t>
    </r>
    <r>
      <rPr>
        <b/>
        <i/>
        <sz val="10"/>
        <color theme="1"/>
        <rFont val="Verdana"/>
        <family val="2"/>
      </rPr>
      <t>Cuentas por cobrar a corto plazo</t>
    </r>
  </si>
  <si>
    <r>
      <t>6.</t>
    </r>
    <r>
      <rPr>
        <b/>
        <i/>
        <sz val="10"/>
        <color theme="1"/>
        <rFont val="Times New Roman"/>
        <family val="1"/>
      </rPr>
      <t xml:space="preserve">   </t>
    </r>
    <r>
      <rPr>
        <b/>
        <i/>
        <sz val="10"/>
        <color theme="1"/>
        <rFont val="Verdana"/>
        <family val="2"/>
      </rPr>
      <t>Deudores diversos por cobrar a corto plazo</t>
    </r>
  </si>
  <si>
    <r>
      <t>7.</t>
    </r>
    <r>
      <rPr>
        <b/>
        <i/>
        <sz val="10"/>
        <color theme="1"/>
        <rFont val="Times New Roman"/>
        <family val="1"/>
      </rPr>
      <t xml:space="preserve">   </t>
    </r>
    <r>
      <rPr>
        <b/>
        <i/>
        <sz val="10"/>
        <color theme="1"/>
        <rFont val="Verdana"/>
        <family val="2"/>
      </rPr>
      <t>Anticipo a proveedores por la adquisición de bienes y prestación de servicios a corto plazo</t>
    </r>
  </si>
  <si>
    <r>
      <t>8.</t>
    </r>
    <r>
      <rPr>
        <b/>
        <i/>
        <sz val="10"/>
        <color theme="1"/>
        <rFont val="Times New Roman"/>
        <family val="1"/>
      </rPr>
      <t xml:space="preserve">   </t>
    </r>
    <r>
      <rPr>
        <b/>
        <i/>
        <sz val="10"/>
        <color theme="1"/>
        <rFont val="Verdana"/>
        <family val="2"/>
      </rPr>
      <t>Anticipo a contratistas por obras públicas a corto plazo</t>
    </r>
  </si>
  <si>
    <r>
      <t>9.</t>
    </r>
    <r>
      <rPr>
        <b/>
        <i/>
        <sz val="10"/>
        <color theme="1"/>
        <rFont val="Times New Roman"/>
        <family val="1"/>
      </rPr>
      <t xml:space="preserve">   </t>
    </r>
    <r>
      <rPr>
        <b/>
        <i/>
        <sz val="10"/>
        <color theme="1"/>
        <rFont val="Verdana"/>
        <family val="2"/>
      </rPr>
      <t>Inventario de mercancías para venta</t>
    </r>
  </si>
  <si>
    <r>
      <t>11.</t>
    </r>
    <r>
      <rPr>
        <b/>
        <i/>
        <sz val="10"/>
        <color theme="1"/>
        <rFont val="Times New Roman"/>
        <family val="1"/>
      </rPr>
      <t xml:space="preserve">   </t>
    </r>
    <r>
      <rPr>
        <b/>
        <i/>
        <sz val="10"/>
        <color theme="1"/>
        <rFont val="Verdana"/>
        <family val="2"/>
      </rPr>
      <t>Adquisición con fondos de terceros</t>
    </r>
  </si>
  <si>
    <r>
      <t>12.</t>
    </r>
    <r>
      <rPr>
        <b/>
        <i/>
        <sz val="10"/>
        <color theme="1"/>
        <rFont val="Times New Roman"/>
        <family val="1"/>
      </rPr>
      <t xml:space="preserve">   </t>
    </r>
    <r>
      <rPr>
        <b/>
        <i/>
        <sz val="10"/>
        <color theme="1"/>
        <rFont val="Verdana"/>
        <family val="2"/>
      </rPr>
      <t>Bienes inmuebles</t>
    </r>
  </si>
  <si>
    <r>
      <t>13.</t>
    </r>
    <r>
      <rPr>
        <b/>
        <i/>
        <sz val="10"/>
        <color theme="1"/>
        <rFont val="Times New Roman"/>
        <family val="1"/>
      </rPr>
      <t xml:space="preserve">   </t>
    </r>
    <r>
      <rPr>
        <b/>
        <i/>
        <sz val="10"/>
        <color theme="1"/>
        <rFont val="Verdana"/>
        <family val="2"/>
      </rPr>
      <t>Bienes muebles</t>
    </r>
  </si>
  <si>
    <r>
      <t>14.</t>
    </r>
    <r>
      <rPr>
        <b/>
        <i/>
        <sz val="10"/>
        <color theme="1"/>
        <rFont val="Times New Roman"/>
        <family val="1"/>
      </rPr>
      <t xml:space="preserve">   </t>
    </r>
    <r>
      <rPr>
        <b/>
        <i/>
        <sz val="10"/>
        <color theme="1"/>
        <rFont val="Verdana"/>
        <family val="2"/>
      </rPr>
      <t>Activos intangibles</t>
    </r>
  </si>
  <si>
    <r>
      <t>15.</t>
    </r>
    <r>
      <rPr>
        <b/>
        <i/>
        <sz val="10"/>
        <color theme="1"/>
        <rFont val="Times New Roman"/>
        <family val="1"/>
      </rPr>
      <t xml:space="preserve">   </t>
    </r>
    <r>
      <rPr>
        <b/>
        <i/>
        <sz val="10"/>
        <color theme="1"/>
        <rFont val="Verdana"/>
        <family val="2"/>
      </rPr>
      <t xml:space="preserve">Depreciación, deterioro, amortización acumulada de bienes </t>
    </r>
  </si>
  <si>
    <r>
      <t>16.</t>
    </r>
    <r>
      <rPr>
        <b/>
        <i/>
        <sz val="10"/>
        <color theme="1"/>
        <rFont val="Times New Roman"/>
        <family val="1"/>
      </rPr>
      <t xml:space="preserve">   </t>
    </r>
    <r>
      <rPr>
        <b/>
        <i/>
        <sz val="10"/>
        <color theme="1"/>
        <rFont val="Verdana"/>
        <family val="2"/>
      </rPr>
      <t>Activos diferidos</t>
    </r>
  </si>
  <si>
    <r>
      <t>17.</t>
    </r>
    <r>
      <rPr>
        <b/>
        <i/>
        <sz val="10"/>
        <color theme="1"/>
        <rFont val="Times New Roman"/>
        <family val="1"/>
      </rPr>
      <t xml:space="preserve">   </t>
    </r>
    <r>
      <rPr>
        <b/>
        <i/>
        <sz val="10"/>
        <color theme="1"/>
        <rFont val="Verdana"/>
        <family val="2"/>
      </rPr>
      <t>Servicios personales por pagar a corto plazo</t>
    </r>
  </si>
  <si>
    <r>
      <t>18.</t>
    </r>
    <r>
      <rPr>
        <b/>
        <i/>
        <sz val="10"/>
        <color theme="1"/>
        <rFont val="Times New Roman"/>
        <family val="1"/>
      </rPr>
      <t xml:space="preserve">   </t>
    </r>
    <r>
      <rPr>
        <b/>
        <i/>
        <sz val="10"/>
        <color theme="1"/>
        <rFont val="Verdana"/>
        <family val="2"/>
      </rPr>
      <t>Proveedores  por pagar a corto plazo</t>
    </r>
  </si>
  <si>
    <r>
      <t>19.</t>
    </r>
    <r>
      <rPr>
        <b/>
        <i/>
        <sz val="10"/>
        <color theme="1"/>
        <rFont val="Times New Roman"/>
        <family val="1"/>
      </rPr>
      <t xml:space="preserve">   </t>
    </r>
    <r>
      <rPr>
        <b/>
        <i/>
        <sz val="10"/>
        <color theme="1"/>
        <rFont val="Verdana"/>
        <family val="2"/>
      </rPr>
      <t>Contratistas por obras públicas por pagar a corto plazo</t>
    </r>
  </si>
  <si>
    <r>
      <t>20.</t>
    </r>
    <r>
      <rPr>
        <b/>
        <i/>
        <sz val="10"/>
        <color theme="1"/>
        <rFont val="Times New Roman"/>
        <family val="1"/>
      </rPr>
      <t xml:space="preserve">   </t>
    </r>
    <r>
      <rPr>
        <b/>
        <i/>
        <sz val="10"/>
        <color theme="1"/>
        <rFont val="Verdana"/>
        <family val="2"/>
      </rPr>
      <t>Retenciones y contribuciones por pagar a corto plazo</t>
    </r>
  </si>
  <si>
    <r>
      <t>21.</t>
    </r>
    <r>
      <rPr>
        <b/>
        <i/>
        <sz val="10"/>
        <color theme="1"/>
        <rFont val="Times New Roman"/>
        <family val="1"/>
      </rPr>
      <t xml:space="preserve">   </t>
    </r>
    <r>
      <rPr>
        <b/>
        <i/>
        <sz val="10"/>
        <color theme="1"/>
        <rFont val="Verdana"/>
        <family val="2"/>
      </rPr>
      <t>Otras cuentas por pagar a corto plazo</t>
    </r>
  </si>
  <si>
    <r>
      <t>22.</t>
    </r>
    <r>
      <rPr>
        <b/>
        <i/>
        <sz val="10"/>
        <color theme="1"/>
        <rFont val="Times New Roman"/>
        <family val="1"/>
      </rPr>
      <t xml:space="preserve">   </t>
    </r>
    <r>
      <rPr>
        <b/>
        <i/>
        <sz val="10"/>
        <color theme="1"/>
        <rFont val="Verdana"/>
        <family val="2"/>
      </rPr>
      <t>Fondos y bienes de terceros en garantía y/o administración a corto plazo</t>
    </r>
  </si>
  <si>
    <r>
      <t>23.</t>
    </r>
    <r>
      <rPr>
        <b/>
        <i/>
        <sz val="10"/>
        <color theme="1"/>
        <rFont val="Times New Roman"/>
        <family val="1"/>
      </rPr>
      <t xml:space="preserve">   </t>
    </r>
    <r>
      <rPr>
        <b/>
        <i/>
        <sz val="10"/>
        <color theme="1"/>
        <rFont val="Verdana"/>
        <family val="2"/>
      </rPr>
      <t>Ingresos por clasificar</t>
    </r>
  </si>
  <si>
    <r>
      <t>1.</t>
    </r>
    <r>
      <rPr>
        <b/>
        <i/>
        <sz val="10"/>
        <color theme="1"/>
        <rFont val="Times New Roman"/>
        <family val="1"/>
      </rPr>
      <t xml:space="preserve">   </t>
    </r>
    <r>
      <rPr>
        <b/>
        <i/>
        <sz val="10"/>
        <color theme="1"/>
        <rFont val="Verdana"/>
        <family val="2"/>
      </rPr>
      <t>Transferencias internas y asignaciones al sector público</t>
    </r>
  </si>
  <si>
    <r>
      <t>2.</t>
    </r>
    <r>
      <rPr>
        <b/>
        <i/>
        <sz val="10"/>
        <color theme="1"/>
        <rFont val="Times New Roman"/>
        <family val="1"/>
      </rPr>
      <t xml:space="preserve">   </t>
    </r>
    <r>
      <rPr>
        <b/>
        <i/>
        <sz val="10"/>
        <color theme="1"/>
        <rFont val="Verdana"/>
        <family val="2"/>
      </rPr>
      <t>Subsidios y subvenciones</t>
    </r>
  </si>
  <si>
    <r>
      <t>3.</t>
    </r>
    <r>
      <rPr>
        <b/>
        <i/>
        <sz val="10"/>
        <color theme="1"/>
        <rFont val="Times New Roman"/>
        <family val="1"/>
      </rPr>
      <t xml:space="preserve">   </t>
    </r>
    <r>
      <rPr>
        <b/>
        <i/>
        <sz val="10"/>
        <color theme="1"/>
        <rFont val="Verdana"/>
        <family val="2"/>
      </rPr>
      <t>Ingresos financieros</t>
    </r>
  </si>
  <si>
    <r>
      <t>4.</t>
    </r>
    <r>
      <rPr>
        <b/>
        <i/>
        <sz val="10"/>
        <color theme="1"/>
        <rFont val="Times New Roman"/>
        <family val="1"/>
      </rPr>
      <t xml:space="preserve">   </t>
    </r>
    <r>
      <rPr>
        <b/>
        <i/>
        <sz val="10"/>
        <color theme="1"/>
        <rFont val="Verdana"/>
        <family val="2"/>
      </rPr>
      <t>Otros ingresos y beneficios varios</t>
    </r>
  </si>
  <si>
    <r>
      <t>5.</t>
    </r>
    <r>
      <rPr>
        <b/>
        <i/>
        <sz val="10"/>
        <color theme="1"/>
        <rFont val="Times New Roman"/>
        <family val="1"/>
      </rPr>
      <t xml:space="preserve">   </t>
    </r>
    <r>
      <rPr>
        <b/>
        <i/>
        <sz val="10"/>
        <color theme="1"/>
        <rFont val="Verdana"/>
        <family val="2"/>
      </rPr>
      <t>Servicios personales</t>
    </r>
  </si>
  <si>
    <r>
      <t>6.</t>
    </r>
    <r>
      <rPr>
        <b/>
        <i/>
        <sz val="10"/>
        <color theme="1"/>
        <rFont val="Times New Roman"/>
        <family val="1"/>
      </rPr>
      <t xml:space="preserve">   </t>
    </r>
    <r>
      <rPr>
        <b/>
        <i/>
        <sz val="10"/>
        <color theme="1"/>
        <rFont val="Verdana"/>
        <family val="2"/>
      </rPr>
      <t>Materiales y suministros</t>
    </r>
  </si>
  <si>
    <r>
      <t>7.</t>
    </r>
    <r>
      <rPr>
        <b/>
        <i/>
        <sz val="10"/>
        <color theme="1"/>
        <rFont val="Times New Roman"/>
        <family val="1"/>
      </rPr>
      <t xml:space="preserve">   </t>
    </r>
    <r>
      <rPr>
        <b/>
        <i/>
        <sz val="10"/>
        <color theme="1"/>
        <rFont val="Verdana"/>
        <family val="2"/>
      </rPr>
      <t>Servicios generales</t>
    </r>
  </si>
  <si>
    <r>
      <t>8.</t>
    </r>
    <r>
      <rPr>
        <b/>
        <i/>
        <sz val="10"/>
        <color theme="1"/>
        <rFont val="Times New Roman"/>
        <family val="1"/>
      </rPr>
      <t xml:space="preserve">   </t>
    </r>
    <r>
      <rPr>
        <b/>
        <i/>
        <sz val="10"/>
        <color theme="1"/>
        <rFont val="Verdana"/>
        <family val="2"/>
      </rPr>
      <t>Pensiones y jubilaciones</t>
    </r>
  </si>
  <si>
    <r>
      <t>9.</t>
    </r>
    <r>
      <rPr>
        <b/>
        <i/>
        <sz val="10"/>
        <color theme="1"/>
        <rFont val="Times New Roman"/>
        <family val="1"/>
      </rPr>
      <t xml:space="preserve">   </t>
    </r>
    <r>
      <rPr>
        <b/>
        <i/>
        <sz val="10"/>
        <color theme="1"/>
        <rFont val="Verdana"/>
        <family val="2"/>
      </rPr>
      <t>Depreciación, deterioro, amortización acumulada de bienes</t>
    </r>
  </si>
  <si>
    <r>
      <t>10.</t>
    </r>
    <r>
      <rPr>
        <b/>
        <i/>
        <sz val="10"/>
        <color theme="1"/>
        <rFont val="Times New Roman"/>
        <family val="1"/>
      </rPr>
      <t xml:space="preserve">   </t>
    </r>
    <r>
      <rPr>
        <b/>
        <i/>
        <sz val="10"/>
        <color theme="1"/>
        <rFont val="Verdana"/>
        <family val="2"/>
      </rPr>
      <t xml:space="preserve">Disminución de Inventarios </t>
    </r>
  </si>
  <si>
    <r>
      <t>11.</t>
    </r>
    <r>
      <rPr>
        <b/>
        <i/>
        <sz val="10"/>
        <color theme="1"/>
        <rFont val="Times New Roman"/>
        <family val="1"/>
      </rPr>
      <t xml:space="preserve">   </t>
    </r>
    <r>
      <rPr>
        <b/>
        <i/>
        <sz val="10"/>
        <color theme="1"/>
        <rFont val="Verdana"/>
        <family val="2"/>
      </rPr>
      <t>Otros gastos</t>
    </r>
  </si>
  <si>
    <r>
      <t>12.</t>
    </r>
    <r>
      <rPr>
        <b/>
        <i/>
        <sz val="10"/>
        <color theme="1"/>
        <rFont val="Times New Roman"/>
        <family val="1"/>
      </rPr>
      <t xml:space="preserve">   </t>
    </r>
    <r>
      <rPr>
        <b/>
        <i/>
        <sz val="10"/>
        <color theme="1"/>
        <rFont val="Verdana"/>
        <family val="2"/>
      </rPr>
      <t xml:space="preserve">Inversión Pública No Capitalizable </t>
    </r>
  </si>
  <si>
    <r>
      <t>1.</t>
    </r>
    <r>
      <rPr>
        <b/>
        <i/>
        <sz val="10"/>
        <color theme="1"/>
        <rFont val="Times New Roman"/>
        <family val="1"/>
      </rPr>
      <t xml:space="preserve">   </t>
    </r>
    <r>
      <rPr>
        <sz val="10"/>
        <color theme="1"/>
        <rFont val="Verdana"/>
        <family val="2"/>
      </rPr>
      <t>El análisis de los saldos inicial y final que figuran en la última parte del Estado de Flujo de Efectivo en la cuenta de efectivo y equivalentes es como sigue:</t>
    </r>
  </si>
  <si>
    <t>Bajo protesta de decir la verdad declaramos que los Estados Financieros y sus Notas, son razonablemente correctos y son responsabilidad del emisor.</t>
  </si>
  <si>
    <t>LIC. RAUL GARCIA RUIZ</t>
  </si>
  <si>
    <t>C.P. JAVIER ARREOLA RUIZ DE LA PEÑA</t>
  </si>
  <si>
    <t>DIRECCION GENERAL</t>
  </si>
  <si>
    <t>DIRECTOR DE ADMINISTRACION Y FINANZAS</t>
  </si>
  <si>
    <t>Al 31 de diciembre de 2023</t>
  </si>
  <si>
    <t xml:space="preserve">La cuenta de efectivo al 31 de diciembre de 2023 es por un monto de 24 mil pesos 00/100 m.n. y representa un porcentaje mínimo del activo circulante, se integra por tres fondos fijos de caja con la finalidad de cubrir ciertos gastos en efectivo necesarios para la realización de las funciones pertinentes a cada una de las áreas técnico y/o administrativas del Instituto. </t>
  </si>
  <si>
    <t>Dichos fondos fijos de caja, al cierre del ejercicio  de 2023, presentan los siguientes saldos:</t>
  </si>
  <si>
    <t>Saldo al 31 de diciembre de 2023</t>
  </si>
  <si>
    <t>Fondo de Aportaciones Múltiples (FAM) Básico 2023 "Regular"</t>
  </si>
  <si>
    <t>Este renglón del activo se compone por derechos exigibles a favor del Instituto, derivados de apoyos administrativos necesarios y otorgados a funcionarios con motivo del cumplimiento de las funciones asignadas. El saldo al cierre del ejercicio de 2023 se integra básicamente por los siguientes conceptos:</t>
  </si>
  <si>
    <t>El saldo al cierre del ejercicio de 2023 en este renglón se integra por las siguientes partidas:</t>
  </si>
  <si>
    <t>FAM Básico 2023 "Regular" - Anticipo a Proveedores</t>
  </si>
  <si>
    <t>FAM Básico 2023 "Regular" - Anticipo a Contratistas</t>
  </si>
  <si>
    <t>FAM Básico 2023 "Regular" - Bienes para equipamiento</t>
  </si>
  <si>
    <t xml:space="preserve">Al 31 de diciembre de 2023, se refleja la cifra de 12 millones 50 mil 904 pesos 97/100 m.n. y representa el valor de toda la infraestructura tangible como edificios y terrenos propiedad del Instituto, que tienen por objeto: a) El uso y goce de los mismos en beneficios del Instituto, b) facilitar el cumplimiento del objeto de la entidad. </t>
  </si>
  <si>
    <t>Al 31 de diciembre de 2023, el saldo de las partidas que integran este renglón representa un porcentaje mínimo del total de los activos no circulantes, y se integran de la siguiente manera:</t>
  </si>
  <si>
    <t>Es el conjunto de cuentas que permite el registro de las obligaciones contraídas por el Instituto, para el desarrollo de sus funciones y la prestación de servicios públicos en materia de infraestructura educativa. Al 31 de diciembre de 2023, los estados financieros reflejan en su totalidad pasivo a corto plazo, es decir, aquellas obligaciones en el que la exigibilidad de pago es menor a un año.</t>
  </si>
  <si>
    <t>Banco Mercantil del Norte, S.A. 1224251971</t>
  </si>
  <si>
    <t>Banco Mercantil del Norte, S.A. 1228339569</t>
  </si>
  <si>
    <t>Fondo de Aportaciones Múltiples (FAM) Superior 2023 "Regular"</t>
  </si>
  <si>
    <t>Banco Mercantil del Norte, S.A. 1252611738</t>
  </si>
  <si>
    <t>Fondo de Aportaciones Multiples 2022 "Remanentes"</t>
  </si>
  <si>
    <t>Banco Mercantil del Norte, S.A. 1252614711</t>
  </si>
  <si>
    <t>Fondo de Aportaciones para el Fortalecimiento de las Entidades Federativas (FAFEF)</t>
  </si>
  <si>
    <t>Fondo de Aportaciones para el Fortalecimiento de las Entidades Federativas (FAFEF) 2023</t>
  </si>
  <si>
    <t>Banco Mercantil del Norte, S.A. 1245917740</t>
  </si>
  <si>
    <t>El renglón de bancos / tesorería al 31 de diciembre de 2023 es por un monto de 9 millones  298 mil 248 pesos 49/100 m.n. y representa el 1.46 por ciento del activo circulante, está constituido por moneda de curso legal o sus equivalentes, propiedad del Instituto, depositado en cuentas de Instituciones Financieras, que otorga la disponibilidad financiera a la vista para cubrir los compromisos de pago a proveedores, prestadores de servicios y empresas constructoras de obra pública, todo ello en cumplimiento de las funciones inherentes al Instituto, ya sea mediante transferencias, retiros de efectivo, emisión de cheques o cualquier otro concepto análogo. Dichas cuentas bancarias al cierre del ejercicio  de 2023, presentan los siguientes saldos:</t>
  </si>
  <si>
    <t>El renglón de Depósitos de Fondos de Terceros al 31 de diciembre de 2023 es por un monto de 41 mil 560 pesos 68/100 m.n. y representa un porcentaje mínimo del activo circulante, está constituido por moneda de curso legal o sus equivalentes, propiedad de terceros ya que se encuentra en poder del ente público, en garantía del cumplimiento de obligaciones contractuales o legales para su administración, depositado en cuentas de Instituciones Financieras, que otorga la disponibilidad financiera a la vista para cubrir los compromisos de pago a proveedores, prestadores de servicios y empresas constructoras de obra pública, todo ello en cumplimiento de las acciones inherentes a la ejecución de los recursos de los Recursos del Fondo de Aportaciones Múltiples para las operaciones derivadas del Programa de Mejoramiento de la Infraestructura Física Educativa (Programa Escuelas al CIEN), ya sea mediante transferencias, retiros de efectivo, emisión de cheques o cualquier otro concepto análogo. Dichas cuentas bancarias al cierre del ejercicio  de 2023, presentan los siguientes saldos:</t>
  </si>
  <si>
    <t>Este renglón asciende a la cantidad de 22 mil 589 pesos 89/100 m.n. y representa un porcentaje mínimo del activo circulante y se conforma por derechos exigibles a favor del Instituto.</t>
  </si>
  <si>
    <t>Operad y Administ de Vales Desp y Servs SAPI De CV</t>
  </si>
  <si>
    <t>José Luis Dominguez Robles</t>
  </si>
  <si>
    <t>ARV Proyectos, S.A. de C.V.</t>
  </si>
  <si>
    <t>Al cierre del ejercicio  del presente año este renglón respecto al activo circulante representa el 1.58 por ciento.</t>
  </si>
  <si>
    <t>FAFEF 2023  - Anticipo a Contratistas</t>
  </si>
  <si>
    <t>Al cierre del ejercicio  del presente año este renglón respecto al activo circulante representa el 12.42 por ciento.</t>
  </si>
  <si>
    <t>Al cierre del ejercicio  del presente año este renglón respecto al activo circulante representa el 2.55 por ciento y se integra de la siguiente manera:</t>
  </si>
  <si>
    <t>FAM Básico 2022 "Regular" - Bienes para equipamiento</t>
  </si>
  <si>
    <t>El saldo de 370 millones 505 mil 564 pesos 63/100 m.n. en este renglón del activo representa en su totalidad el monto de los desembolsos efectuados por el Instituto para cubrir los compromisos de pago a proveedores, prestadores de servicios y empresas constructoras de obra pública derivados de la ejecución de las operaciones correspondientes al “Programa Escuelas al CIEN”, todo ello en función del ejercicio de los recursos recibidos por el Instituto, propiedad de terceros ya que se encuentra en poder del ente público, en garantía del cumplimiento de obligaciones contractuales o legales para su administración. Al cierre del ejercicio  del presente año este renglón respecto al activo circulante representa el 58.08 por ciento.</t>
  </si>
  <si>
    <t xml:space="preserve">Así mismo, este renglón se integra por el valor de 150 millones 766 mil 233 pesos 64/100 m.n. por concepto del valor estimado de los trabajos de construcción, rehabilitación, conservación e instalación en bienes de dominio público (Instituciones Educativas), que corresponden a obra en proceso de ejecución conforme a los diferentes contratos de obra pública a precios unitarios celebrados por este Instituto con las diferentes empresas constructoras en materia de infraestructura educativa, obra que una vez concluida conforme a los programas de obra establecidos se considera como obra no capitalizable y que formará parte del gasto de inversión. </t>
  </si>
  <si>
    <t>Del total del activo no circulante este renglón representa el 96.81 por ciento.</t>
  </si>
  <si>
    <t>Este renglón del activo refleja el valor de los bienes muebles que posee el Instituto, que tienen por objeto: a) El uso y goce de los mismos en beneficios del Instituto, b) facilitar el cumplimiento del objeto del Organismo. La adquisición de estos bienes denota el propósito de utilizarlos y de no venderlos en el transcurso normal de operaciones del Instituto, salvo que estos dejasen de ser útiles para el cumplimiento de los fines del mismo. Al 31 de diciembre de 2023, el saldo de las partidas que integran este renglón representa el 8.48 por ciento del total de los activos no circulantes, y se integran de la siguiente manera:</t>
  </si>
  <si>
    <t>Este renglón del activo refleja el valor de los bienes intangibles, propiedad del Instituto. Al 31 de diciembre de 2023, el saldo de las partidas que integran este renglón representa el 0.89 por ciento del total de los activos no circulantes, y se integran de la siguiente manera:</t>
  </si>
  <si>
    <t>En este renglón del activo se refleja el valor del consumo de beneficios económicos incorporados en los bienes muebles y en los activos intangibles que posee el Instituto,  por lo que su presentación es la de una cuenta de valuación, reduciendo los valores de los bienes relacionados. Al 31 de diciembre de 2023, el saldo de las partidas que integran este renglón alcanza la cantidad de 10 millones 415 mil 985 pesos 32/100 m.n., y se integran de la siguiente manera:</t>
  </si>
  <si>
    <t>El saldo por  2 millones 269 mil 563 pesos 31/100 m.n. de esta cuenta representa en su totalidad las obligaciones de pago contraídas por el Instituto por concepto de prestaciones pendientes de finiquitar y/o liquidar a personal que se encuentra laborando  al cierre del ejercicio así como a aquel personal que ya no se encuentra desempeñando sus funciones. Conforme a lo anterior el saldo de la partida de sueldos por pagar al cierre del ejercicio se integra de la siguiente manera:</t>
  </si>
  <si>
    <t>El saldo de las partidas que integran este renglón representa un 0.51 por ciento del total del pasivo a corto plazo</t>
  </si>
  <si>
    <t>CAPER ELABORACION Y DISTRIBUCION S DE RL MI</t>
  </si>
  <si>
    <t>EL ALMACEN PAPELERIA, SA DE CV</t>
  </si>
  <si>
    <t>ESTRELLAS EN COMPUTO, SA DE CV</t>
  </si>
  <si>
    <t>GOBIERNO DEL ESTADO DE CHIHUAHUA SECRETARIA DE HACIENDA</t>
  </si>
  <si>
    <t>INSTITUTO CHIHUAHUENSE DE SALUD</t>
  </si>
  <si>
    <t>PENSIONES CIVILES DEL ESTADO DE CHIHUAHUA</t>
  </si>
  <si>
    <t>PUBLICACIONES DEL CHUVISCAR SA DE CV</t>
  </si>
  <si>
    <t>TELEFONOS DE MEXICO, SAB DE CV</t>
  </si>
  <si>
    <t>CFE SUMINISTRADOR DE SERVICIOS BASICOS</t>
  </si>
  <si>
    <t>JUNTA MUNICIPAL DE AGUA Y SANEAMIENTO DE CHIHUAHUA</t>
  </si>
  <si>
    <t>EDGAR DANIEL HINOJOS MENDOZA</t>
  </si>
  <si>
    <t>El saldo por 4 millones 647 mil 860 pesos 88/100 m.n. de esta cuenta representa los compromisos contraídos por el Instituto por la adquisición de bienes de consumo, y servicios, necesarios para la operatividad y cumplimiento del objeto para el que fue creado y que al cierre del ejercicio de 2023 se encuentran pendientes de pago. El saldo de la partida de proveedores al cierre del ejercicio se integra de la siguiente manera:</t>
  </si>
  <si>
    <t>El saldo de las partidas que integran este renglón representa el 1.04 por ciento del total del pasivo a corto plazo, y cuentan con una antigüedad de saldos en cuanto a su exigibilidad no mayor a 90 días.</t>
  </si>
  <si>
    <t>CONSTRUCTORA AREN SA DE CV</t>
  </si>
  <si>
    <t>CONSTRUCTORA INTEGRAL VALLEKAS SA DE CV</t>
  </si>
  <si>
    <t>DISEÑO EN ORDENAMIENTO TERRITORIAL, S DE RL DE CV</t>
  </si>
  <si>
    <t>ESTELA IVONNE LOPEZ OCHOA</t>
  </si>
  <si>
    <t>GERARDO NAPOLEON RUBIO ARGUELLES</t>
  </si>
  <si>
    <t>LUIS ALFONSO MARQUEZ GARCIA</t>
  </si>
  <si>
    <t>MARIA ROSA BARRON LUJAN</t>
  </si>
  <si>
    <t>ING. CESAR MELENDEZ RODRIGUEZ</t>
  </si>
  <si>
    <t>ROSA ARMIDA AVENA MERINO</t>
  </si>
  <si>
    <t>SIERRA LA LOBERA, S.A. DE C.V.</t>
  </si>
  <si>
    <t>El saldo de las partidas que integran este renglón representa el 1.12 por ciento del total del pasivo a corto plazo, y cuentan con una antigüedad de saldos en cuanto a su exigibilidad mayor a 90 días.</t>
  </si>
  <si>
    <t>A  552 mil 604 pesos 42/100 m.n. asciende el saldo correspondiente al registro de las retenciones y descuentos efectuados por este Instituto en su carácter de retenedor y a favor de terceros, tales como retención de primas de seguro vehicular a cargo de empleados, retención por servicio médico proporcionado a empleados a través del Instituto Chihuahuense de Salud, por aportaciones de trabajadores al fondo propio y por préstamos de Pensiones Civiles del Estado, retenciones de ISR sobre  salarios y por prestación de servicios profesionales, así como por el monto de las diferentes retenciones efectuadas a empresas constructoras sobre el valor de la obra estimada y de conformidad a lo estipulado en los diferentes contratos de obra pública. El saldo de este renglón al cierre del ejercicio  está integrado de la siguiente manera:</t>
  </si>
  <si>
    <t>Responsabilidades</t>
  </si>
  <si>
    <t>I.S.R. Régimen Simplificado de Confianza</t>
  </si>
  <si>
    <t>El saldo total de este renglón representa el 0.13 por ciento respecto al pasivo circulante, y cuentan con una antigüedad de saldos en cuanto a su exigibilidad no mayor a 90 días en lo que respecta a retenciones realizadas a empleados en nómina y en lo referente a las retenciones efectuadas a empresas constructoras.</t>
  </si>
  <si>
    <t>Ana Lizbeth Estrada Jerez</t>
  </si>
  <si>
    <t>Manuel Basilio Orozco Ruiz</t>
  </si>
  <si>
    <t>Juan Jose Perez Martinez</t>
  </si>
  <si>
    <t>Jesus Manuel Payan Quinto</t>
  </si>
  <si>
    <t>Mardom Consultores Integrales Empresariales</t>
  </si>
  <si>
    <t xml:space="preserve">El saldo de 2 millones 266 mil 295 pesos 95/100 m.n. en este renglón del pasivo representa los compromisos contraídos por el Instituto, necesarios para la operatividad y cumplimiento de sus fines, y en su mayoría está representado por el monto de las retenciones y aportaciones efectuadas por este Instituto en su carácter de retenedor y patrón respectivamente a favor de terceros por concepto de aportaciones patronales y de trabajadores al fondo propio y por préstamos otorgados por Pensiones Civiles del Estado, entre otros y que al cierre del ejercicio de 2023 se encuentran pendientes de pago; este rubro representa el 0.51 por ciento del pasivo a corto plazo. </t>
  </si>
  <si>
    <t xml:space="preserve">El saldo de 399 millones 482 mil 248 pesos 29/100 m.n. en este renglón está integrado en su totalidad por el monto de los Recursos del Fondo de Aportaciones Múltiples recibidos por este Instituto para su correcta aplicación en las operaciones derivadas del Programa de Mejoramiento de la Infraestructura Física Educativa (Programa Escuelas al CIEN). Específicamente, para cubrir en su mayoría a empresas constructoras  el monto correspondiente a los anticipos por concepto del porcentaje pactado sobre el monto total contratado para la ejecución de los trabajos conforme a las operaciones pertinentes al Programa Escuelas al CIEN, así como el valor de obra ejecutada (en proceso al término del periodo) conforme a dichos contratos de obra pública celebrados con las diferentes empresas constructoras en materia de infraestructura educativa con recursos de inversión provenientes del mismo programa. El saldo total de este renglón representa el 89.12 por ciento respecto al pasivo circulante. </t>
  </si>
  <si>
    <t>Interes generados - FAM Básico 2015</t>
  </si>
  <si>
    <t xml:space="preserve">Interes generados - FAM Potenciado </t>
  </si>
  <si>
    <t>Interes generados - FAM Básico 2013</t>
  </si>
  <si>
    <t>Interes generados - FAM Básico 2014</t>
  </si>
  <si>
    <t>Interes generados - FAM Medio Sup 2015</t>
  </si>
  <si>
    <t>Interes generados - FAM Superior 2013</t>
  </si>
  <si>
    <t>Interes generados - FAM Básico 2016</t>
  </si>
  <si>
    <t>Interes generados - FAM Básico 2017</t>
  </si>
  <si>
    <t>Interes generados - FAM Medio Superior 2017</t>
  </si>
  <si>
    <t>Interes generados - FAM Superior 2017</t>
  </si>
  <si>
    <t>Interes generados - FAM Básico 2018</t>
  </si>
  <si>
    <t>Interes generados - FAM Superior 2018</t>
  </si>
  <si>
    <t>Interes generados - FAM Medio Superior 2018</t>
  </si>
  <si>
    <t>Interes generados - FAM Básico 2019 "Regular"</t>
  </si>
  <si>
    <t>Interes generados - FAM Superior 2019 "Regular"</t>
  </si>
  <si>
    <t>Interes generados - FAM Básico 2019 "Remanentes"</t>
  </si>
  <si>
    <t>Interes generados - FAM Básico 2020 "Regular"</t>
  </si>
  <si>
    <t>Interes generados - FAM 2020 "Remanentes"</t>
  </si>
  <si>
    <t>Interes generados - FAM Básico 2020 Regular "PARTICIPANTES"</t>
  </si>
  <si>
    <t>Interes generados - FAM Básico 2021 "Regular"</t>
  </si>
  <si>
    <t>Interes generados - FAM 2021 "Remanentes"</t>
  </si>
  <si>
    <t>Interes generados - FAM Básico 2023 "Regular"</t>
  </si>
  <si>
    <t>Interes generados - FAM Superior 2023 "Regular"</t>
  </si>
  <si>
    <t>Interes generados - FAM 2022 "Remanentes"</t>
  </si>
  <si>
    <t>2% Aportacion Voluntaria para Supervisión (ICHIFE)</t>
  </si>
  <si>
    <t>Intereses generados - 2% Aportacion Voluntaria para Supervisión (ICHIFE)</t>
  </si>
  <si>
    <t>Intereses Fondo de Aportaciones para el Fortalecimiento de las Entidades Federativas (FAFEF)</t>
  </si>
  <si>
    <t>Interes generados - FAFEF 2023</t>
  </si>
  <si>
    <t>Intereses generados - Gasto Corriente</t>
  </si>
  <si>
    <t>2% Supervisión y Seguimiento - FAM Potenciado</t>
  </si>
  <si>
    <t>Transferencias de fondos por identificar</t>
  </si>
  <si>
    <t>Recuperación de adeudos por responsabilidades a cargo de terceros</t>
  </si>
  <si>
    <t>Otros ingresos por clasificar</t>
  </si>
  <si>
    <t>También se integra a este rubro un monto de 8 millones 694 mil 205 pesos 88/100 m.n. por concepto del 2% transferido en favor del Instituto para la ejecución y supervisión de los trabajos de obra en materia de Infraestructura educativa, conforme a las operaciones pertinentes al Programa Escuelas al CIEN.</t>
  </si>
  <si>
    <t xml:space="preserve">El saldo total de este renglón de Ingresos por Clasificar representa el 7.60 por ciento respecto al pasivo circulante. </t>
  </si>
  <si>
    <t>Saldo en Bancos al 31 de diciembre 2023</t>
  </si>
  <si>
    <t>El Estado de Variación en el Patrimonio al cierre del ejercicio  indica la variación en diferentes rubros de patrimonio contribuido o ganado y en forma general los movimientos en el patrimonio del Instituto, derivado principalmente del  resultado positivo de 79 millones 701 mil 999 pesos 82/100 m.n. obtenido durante la operación al cierre del ejercicio, el cual se generó como consecuencia de restar al total de los ingresos percibidos el total de los egresos, siendo ambos por un total de 225 millones 546 mil 118 pesos 64/100 m.n. y de 145 millones 844 mil 118 pesos 82/100 m.n., respectivamente.</t>
  </si>
  <si>
    <t xml:space="preserve">El saldo al del cierre del ejercicio  por concepto de ingresos obtenidos de intereses generados por mantener fondos que no se están utilizando al momento, depositados en cuentas bancarias o de inversión denominadas “mesa de dinero” o “Sociedades de Inversión” ante Instituciones Financieras alcanza la cantidad de 49 mil 701 pesos 08/100 m.n., representando el 0.02 por ciento del total de los ingresos. </t>
  </si>
  <si>
    <t xml:space="preserve">Al término del ejercicio  de 2023, el saldo total de 7 pesos 10/100 m.n. de ingresos obtenidos por otros ingresos y beneficios varios representa un mínimo por ciento del total de los ingresos. </t>
  </si>
  <si>
    <t xml:space="preserve">El saldo de 30 millones 162 mil 880 pesos 58/100 m.n. al cierre del ejercicio  agrupa el costo incurrido por concepto de las remuneraciones del personal al servicio del Instituto, tales como: sueldos, salarios, prestaciones y gastos de seguridad social, obligaciones laborales y otras prestaciones derivadas de una relación laboral; pudiendo ser de carácter permanente o transitorio, y representa el 20.69 por ciento del gasto total. </t>
  </si>
  <si>
    <t xml:space="preserve">El saldo de 2 millones 665 mil 499 pesos 60/100 m.n. al cierre del ejercicio  agrupa el costo incurrido en la adquisición de toda clase de insumos y suministros requeridos para la prestación servicios y para el desempeño de las actividades administrativas y operativas del Instituto, y representa el 1.83 por ciento del gasto total. </t>
  </si>
  <si>
    <t xml:space="preserve">El saldo de 5 millones 107 mil 055 pesos 29/100 m.n. al cierre del ejercicio  agrupa el costo incurrido en todo tipo de servicios que se contraten con particulares o instituciones del propio sector público; así como los servicios oficiales requeridos para el desempeño de actividades vinculadas con la función del Instituto, y representa el 3.51 por ciento del gasto total. </t>
  </si>
  <si>
    <t xml:space="preserve">En este renglón del gasto se refleja el valor acumulado del gasto correspondiente al ejercicio, por concepto del consumo de beneficios económicos incorporados en los bienes muebles y en los activos intangibles que posee el Instituto. Al 31 de diciembre de 2023, el saldo de las partidas que integran este renglón alcanza la cantidad de 523 mil 265 pesos 98/100 m.n., y se integran de la siguiente manera: </t>
  </si>
  <si>
    <t xml:space="preserve">Al 31 de diciembre de 2023, el saldo de 111 mil 338 pesos 41/100 m.n. de las partidas que integran el renglón de otros gastos extraordinarios incurridos por concepto de diversos servicios correspondientes al ejercicio de 2022. lo cual representa un porcentaje mínimo del gasto total. </t>
  </si>
  <si>
    <t xml:space="preserve">Al 31 de diciembre de 2023, el saldo de 81 millones 23 mil 513 pesos 71/100 m.n. que integra el renglón de Inversión Pública No Capitalizable, representa el 55.56 por ciento del gasto total al cierre del ejercicio, constituido principalmente por el monto del gasto de inversión pública realizado por concepto del valor estimado de los trabajos de construcción, rehabilitación, conservación e instalación en bienes, que corresponden a obra estimada conforme al respectivo contrato de obra pública a precios unitarios celebrados por este Instituto con empresas constructoras, obra ejecutada por un monto acumulado de 81 millones 23 mil 513 pesos 71/100 m.n.  </t>
  </si>
  <si>
    <t>El Presupuesto Devengado a la fecha que se informa fue de 87 millones 690 mil 358 pesos 00/100 m.n. que representa el 38.17 por ciento del Presupuesto Modificado, de los cuales se aplicaron 30 millones 162 mil 880 pesos 58/100 m.n. a Servicios Personales equivalente al 34.40 por ciento del devengo total, 2 millones 665 mil 499 pesos 60/100 m.n. para Materiales y Suministros, representando el 3.04 por ciento, asimismo, en Servicios Generales se destinaron 5 millones 106 mil 955 pesos 29/100 m.n. que representa el 5.83 por ciento del total devengado, en Pensiones y Jubilaciones se aplicaron 91 mil 699 pesos 50/100 m.n. que representa tan sólo el 0.11 por ciento respecto al total devengado, y por último, el presupuesto devengado por concepto de gasto en inversión pública ascendió a 49 millones 663 mil 323 pesos 03/100 m.n. representando un 56.64 del total devengado.</t>
  </si>
  <si>
    <t>INSTITUTO CHIHUAHUENSE DE INFRAESTRUCTURA FISICA EDUCATIVA</t>
  </si>
  <si>
    <t>Conciliación entre los Ingresos Presupuestarios y Contables</t>
  </si>
  <si>
    <t>(Cifras en pesos)</t>
  </si>
  <si>
    <t>1. Total de Ingresos Presupuestarios</t>
  </si>
  <si>
    <t>2. Más Ingresos Contables No Presupuestarios</t>
  </si>
  <si>
    <t>2.1  Ingresos Financieros</t>
  </si>
  <si>
    <t>2.2  Incremento por Variación de Inventarios</t>
  </si>
  <si>
    <t>2.3  Disminución del Exceso de Estimaciones por Pérdida o Deterioro u Obsolescencia</t>
  </si>
  <si>
    <t>2.4  Disminución del Exceso de Provisiones</t>
  </si>
  <si>
    <t>2.5  Otros Ingresos y Beneficios Varios</t>
  </si>
  <si>
    <t>2.6  Otros Ingresos Contables No Presupuestarios</t>
  </si>
  <si>
    <t>3. Menos Ingresos Presupuestarios No Contables</t>
  </si>
  <si>
    <t>3.1  Aprovechamientos Patrimoniales</t>
  </si>
  <si>
    <t>3.2  Ingresos Derivados de Financiamientos</t>
  </si>
  <si>
    <t>3.3  Otros Ingresos Presupuestarios No Contables</t>
  </si>
  <si>
    <t>4. Total de Ingresos Contables</t>
  </si>
  <si>
    <t>Conciliación entre los Egresos Presupuestarios y los Gastos Contables</t>
  </si>
  <si>
    <t>1. Total de Egresos Presupuestarios</t>
  </si>
  <si>
    <t>2. Menos Egresos Presupuestario No Contables</t>
  </si>
  <si>
    <t>2.1  Materias Primas y Materiales de Producción y Comercialización</t>
  </si>
  <si>
    <t>2.2  Materiales y Suministros</t>
  </si>
  <si>
    <t>2.3  Mobiliario y Equipo de Administración</t>
  </si>
  <si>
    <t>2.4  Mobiliario y Equipo Educacional y Recreativo</t>
  </si>
  <si>
    <t>2.5  Equipo e Instrumental Médico y de Laboratorio</t>
  </si>
  <si>
    <t>2.6  Vehículos y Equipo de Transporte</t>
  </si>
  <si>
    <t>2.7  Equipo de Defensa y Seguridad</t>
  </si>
  <si>
    <t>2.8  Maquinaria, Otros Equipos y Herramientas</t>
  </si>
  <si>
    <t>2.9  Activos Biológicos</t>
  </si>
  <si>
    <t>2.10  Bienes Inmuebles</t>
  </si>
  <si>
    <t>2. 11  Activos Intangibles</t>
  </si>
  <si>
    <t>2.12  Obra Pública en Bienes de Dominio Público</t>
  </si>
  <si>
    <t>2.13  Obra Pública en Bienes Propios</t>
  </si>
  <si>
    <t>2.14  Acciones y Participaciones de Capital</t>
  </si>
  <si>
    <t>2.15  Compra de Títulos y Valores</t>
  </si>
  <si>
    <t>2.16  Concesión de Préstamos</t>
  </si>
  <si>
    <t>2.17  Inversiones en Fideicomisos, Mandatos y Otros Análogos</t>
  </si>
  <si>
    <t>2.18  Provisiones para Contingencias y Otras Erogaciones Especiales</t>
  </si>
  <si>
    <t>2.19  Amortización de la Deuda Pública</t>
  </si>
  <si>
    <t>2.20  Adeudos de Ejercicios Fiscales Anteriores (ADEFAS)</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</si>
  <si>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</si>
  <si>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</si>
  <si>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</si>
  <si>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</si>
  <si>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</si>
  <si>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</si>
  <si>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</si>
  <si>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</si>
  <si>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Presupuestarios</t>
  </si>
  <si>
    <t>4. Total de Gastos Contables</t>
  </si>
  <si>
    <t xml:space="preserve"> CONCILIACIÓN ENTRE LOS INGRESOS PRESUPUESTARIOS Y CONTABLES, ASI COMO ENTRE LOS EGRESOS PRESUPUESTARIOS Y LOS GASTOS CONTABLES</t>
  </si>
  <si>
    <t xml:space="preserve">Correspondiente del 01 de enero al 31 de Diciembre de 2023 </t>
  </si>
  <si>
    <t xml:space="preserve">El renglón de inversiones temporales al 31 de diciembre de 2023 es por un monto de 152 millones 546 mil 223 pesos 62/100 m.n. y representa el 23.91 por ciento del activo circulante, está constituido por moneda de curso legal o sus equivalentes, propiedad del Instituto y en algunos casos de terceros ya que se encuentra en poder del ente público, en garantía del cumplimiento de obligaciones contractuales o legales para su administración, todo depositado en cuentas de inversión “mesa de dinero” o “sociedades de inversión” ante Instituciones Financieras, con la finalidad de obtener rendimientos de los fondos que no se están utilizando al momento, una vez que estos son requeridos para lograr tener una disponibilidad financiera que permita  cubrir los compromisos de pago a proveedores, prestadores de servicios y empresas constructoras de obra pública, todo ello en cumplimiento de las funciones inherentes al Instituto, se realizan transferencias de dichos fondos de las cuentas de inversión y/o sociedades de inversión a las cuentas bancarias correspondientes. Los saldos en mesa de dinero al cierre del ejercicio  de 2023, son los siguientes:  </t>
  </si>
  <si>
    <r>
      <t>4.</t>
    </r>
    <r>
      <rPr>
        <b/>
        <i/>
        <sz val="10"/>
        <color theme="1"/>
        <rFont val="Times New Roman"/>
        <family val="1"/>
      </rPr>
      <t xml:space="preserve">   </t>
    </r>
    <r>
      <rPr>
        <b/>
        <i/>
        <sz val="10"/>
        <color theme="1"/>
        <rFont val="Verdana"/>
        <family val="2"/>
      </rPr>
      <t>Depósitos de fondos de terceros en gartantía y/ administracion</t>
    </r>
  </si>
  <si>
    <t>El saldo de 10 millones 56 mil 699 pesos 83/100 m.n. en este renglón del activo representa en su totalidad el monto de los anticipos otorgados a empresas por concepto del porcentaje pactado sobre el monto total contratado, el cual es entregado de manera anticipada para la adquisición de bienes y servicios, previo a la recepción parcial o total de los mismos. Los anticipos otorgados para la adquisición de bienes y servicios y que se encuentran pendientes de amortizar al cierre del ejercicio de 2023, fueron cubiertos en su mayoría con recursos provenientes del Fondo de Aportaciones Múltiples para equipamiento de acuerdo a la siguiente distribución:</t>
  </si>
  <si>
    <t>El saldo de 79 millones 201 mil 676 pesos 36/100 m.n. en este renglón del activo representa el monto de los anticipos otorgados a empresas constructoras por concepto del porcentaje pactado sobre el monto total contratado, el cual es entregado de manera anticipada para el inicio de los trabajos y para la compra de los materiales de instalación permanente en la obra. Dichos anticipos serán amortizados proporcionalmente con cargo a cada una de las estimaciones que se generen durante la obra. Los anticipos otorgados y pendientes de amortizar al cierre del ejercicio de 2023 fueron cubiertos en su mayoría con recursos provenientes del Fondo de Aportaciones Múltiples, específicamente de aquellos recursos destinados para las operaciones derivadas del Programa de Mejoramiento de la Infraestructura Física Educativa (Programa Escuelas al CIEN), así como del Fondo de Aportaciones para el Fortalecimiento  de las Entidades Federatovas, de acuerdo a la siguiente distribución:</t>
  </si>
  <si>
    <t>El saldo de 16 millones 274 mil 63 pesos 46/100 m.n. en este renglón del activo corresponde en su mayoría al monto de los bienes de equipamiento adquiridos conforme a la normatividad y mediante recursos provenientes del Fondo de Aportaciones Múltiples, cuyo objeto principal es destinarlos para el equipamiento de escuelas de nivel básico,  los cuales aún se encuentran como parte de los bienes en existencia en el almacén de este Instituto para su entrega a las escuelas que solicitan de manera formal bienes de equipamiento para cubrir sus necesidades. El valor de los bienes para equipamiento de escuelas al cierre del ejercicio de 2023 alcanza un valor total de 16 millones 254 mil 858 pesos 46/100 m.n.</t>
  </si>
  <si>
    <t xml:space="preserve">Asimismo, al cierre del ejercicio el valor de los bienes en almacén se integra por el monto de 19 mil 205 pesos 00/100 m.n. por concepto de la afectación realizada durante el ejercicio 2013 por concepto de algunos bienes recibidos en donación realizada al Instituto por parte de la Auditoria Superior del Estado de Chihuahua. Dichos bienes se mantienen como bienes de almacén, ya que a la fecha los mismos no han tenido el uso y goce en beneficio del Instituto, asimismo, no se ha tenido el propósito de utilizarlos en el transcurso normal de las operaciones del Instituto, si no de entregarlos en donación y beneficio de otras Instituciones Educativas. </t>
  </si>
  <si>
    <t>El saldo de 5 millones 16 mil 351 pesos 30/100 m.n. de esta cuenta representa en su totalidad los compromisos contraídos por el Instituto que se encuentran pendientes de pago por concepto del valor de los anticipos y obra estimada por empresas constructoras de los trabajos de construcción, rehabilitación, conservación e instalación en bienes de dominio público (Instituciones Educativas), valor de obra ejecutada conforme a los diferentes contratos de obra pública a precios unitarios celebrados por este Instituto con las diferentes empresas constructoras en materia de infraestructura educativa con recursos de inversión provenientes en su mayoría del Fondo de Aportaciones Múltiples.</t>
  </si>
  <si>
    <t>El saldo de las partidas que integran el total de este renglón presenta una antigüedad en cuanto a su exigibilidad mayor a 90 días en su mayoría, específicamente el saldo de los compromisos contraídos con Pensiones Civiles del Estado de Chihuahua.</t>
  </si>
  <si>
    <t>El saldo de 34 millones 58 mil 545 pesos 09/100 m.n. en este renglón está integrado por el monto de 24 millones 13 mil 821 pesos 69/100 m.n. por concepto de los intereses generados por el manejo y operación por parte de este Instituto de los recursos provenientes del Fondo de Aportaciones Múltiples, del Fondo de Desastres Naturales, del Fondo de Infraestructura Social para las Entidades 2020, del Programa Estatal de Infraestructura Educativa y Deportiva, del Fondo para la Infraestructura de los Estados, del Fondo de Aportaciones para el Fortalecimiento de las Entidades Federativas así como de Fondos y Programas de Inversión Estatal, transferidos durante los años 2015, 2016, 2017, 2018, 2019, 2020, 2021, 2022 y 2023 a este Instituto por parte de la Secretaría de Hacienda de Gobierno del Estado de Chihuahua y por el Gobierno Federal a través del INIFED, los cuales se identifican en este renglón hasta el momento en que los mismos sean reprogramados previa autorización. Los intereses generados al cierre del ejercicio  se encuentran integrados conforme a la siguiente distribución:</t>
  </si>
  <si>
    <t>El Estado de Actividades muestra el resultado entre el saldo total de ingresos captados y el saldo total de los gastos incurridos por el Instituto durante un periodo determinado. A la fecha que se informa se muestra un resultado positivo (Ahorro) por 79 millones 701 mil 999 pesos 82/100 m.n., dicho resultado representa el monto por el cual el saldo total de 225 millones 546 mil 118 pesos 64/100 m.n. por concepto de ingresos acumulados al cierre del ejercicio, fue superior al saldo total de 145 millones 844 mil 118 pesos 82/100 m.n. por concepto de gastos incurridos en el mismo periodo.</t>
  </si>
  <si>
    <t>En este rubro al término del ejercicio se encuentran registrados los movimientos de los ingresos captados por concepto de subsidio estatal, el monto total de los recursos transferidos por la Secretaría de Hacienda de Gobierno del Estado provenientes principalmente del Fondo de Aportaciones Múltiples para Nivel Básico 2021, 2022 y 2023 así como del Fondo de Aportaciones para el Fortalecimiento de las Entidades Federativas,  todos ellos destinados para obra pública, rehabilitación y equipamiento en los diferentes niveles educativos, asimismo, recursos por rendimientos financieros, otros ingresos y beneficios varios.</t>
  </si>
  <si>
    <t>El saldo total de los ingresos por concepto de transferencias realizadas por la Secretaria de Hacienda de Gobierno del Estado de Chihuahua a este Instituto por concepto de los recursos provenientes del Fondo de Aportaciones Múltiples para Nivel Básico y Superior 2021, 2022 y 2023,  así como del Fondo de Aportaciones para el Fortalecimiento de las Entidades Federativas, todos ellos para cubrir las necesidades presupuestales del gasto de inversión por concepto de obra pública, rehabilitación, conservación y equipamiento de la infraestructura física educativa, al del cierre del ejercicio de 2023 alcanza la cantidad de 193 millones 143 mil 824 pesos 16/100 m.n. y representa el 85.64 por ciento del total de los ingresos.</t>
  </si>
  <si>
    <t>El saldo total de los ingresos por concepto de transferencias realizadas por la Secretaria de Hacienda de Gobierno del Estado de Chihuahua a este Instituto para cubrir las necesidades presupuestales del gasto corriente al término del ejercicio de 2023, alcanza la cantidad de 32 millones 352 mil 586 pesos 30/100 m.n. y representa el 14.34 por ciento del total de los ingresos.</t>
  </si>
  <si>
    <t>Al 31 de diciembre de 2023, el saldo de 91 mil 699 pesos 50/100 m.n. está integrado de la siguiente manera:</t>
  </si>
  <si>
    <t xml:space="preserve">Se realizó el pago por concepto de pensión por viudez a nombre de Elizabeth Quintero López y Emma Gabriela Ochoa Gómez, así como pago de pensión por incapacidad a Leticia Macías Rodríguez y por concepto de jubilación a Cristina Idalia Quintana Silveyra. </t>
  </si>
  <si>
    <t>Este renglón se integra por el costo del valor de los bienes adquiridos y entregados durante el ejercicio 2023 para equipamiento de Instituciones Educativas por un monto acumulado al término del periodo de 26 millones 158 mil 865 pesos 75/100 m.n.</t>
  </si>
  <si>
    <t xml:space="preserve">El Estado de Flujos de Efectivo revela el origen y aplicación de los recursos divididos en operación, financiamiento e inversión del Instituto. Al cierre del ejercicio  el Instituto presentó un aumento de 21 millones 142 mil 260 pesos 20/100 m.n. en los saldos de efectivo y equivalentes que se mantenían al inicio del periodo. Lo anterior obedece a: a) los flujos efectivos (positivos) generados por concepto de actividades de operación por 79 millones 701 mil 999 pesos 82/100 m.n., y b) los flujos (negativos)  generado de actividades de inversión por 3 millones 67 mil 900 pesos 57/100 m.n., y c) los flujos (negativos)  generados de actividades de financiamiento por 55 millones 491 mil 839 pesos 05/100 m.n. </t>
  </si>
  <si>
    <t>El Estado del Ejercicio del Presupuesto muestra el Presupuesto Anual Aprobado por un monto que alcanza la cantidad de 24 millones 308 mil 586 pesos 30/100 m.n., reflejando al termino del ejercicio  una modificación neta positiva al Presupuesto Aprobado Anual de 205 millones 423 mil 862 pesos 47/100 m.n., representando el 845.06 por ciento mayor, llegando a un importe de 229 millones 732 mil 448 pesos 77/100 m.n. al cierre del ejercicio.</t>
  </si>
  <si>
    <t>El Estado Analítico de Ingresos Presupuestales refleja que al inicio del ejercicio 2023, se aprobó un presupuesto de ingresos de 24 millones 308 mil 586 pesos 30/100 m.n., integrados por la misma cantidad de 24 millones 308 mil 586 pesos 30/100 m.n. de acuerdo al Presupuesto Autorizado para 2023 para gasto de operación y de supervisión de obra, sin embargo, derivado de la transferencia durante el ejercicio por parte de la Secretaría de Hacienda de Gobierno del Estado a este Instituto de los recursos correspondientes principalmente al Fondo de Aportaciones Múltiples para Nivel Básico y Superior  2021, 2022 y 2023,  así  como del Fondo de Aportaciones para el Fortalecimiento de las Entidades Federativas, todos ellos para su aplicación en inversión pública (obra pública, rehabilitación y equipamiento de infraestructura física educativa), así como por la autorización y aplicación de los recursos provenientes de transferencias realizadas por la Secretaria de Hacienda de Gobierno del Estado de Chihuahua a este Instituto, a la fecha ha logrado un incremento de 205 millones 423 mil 862 pesos 47/100 m.n. al presupuesto estimado para el ejercicio que se informa.</t>
  </si>
  <si>
    <t>Los ingresos recaudados durante el periodo del 1º de enero al 31 de diciembre de 2023, ascendió a la cantidad de 225 millones 545 mil 108 pesos 08/100 m.n., los cuales derivaron de las ministraciones realizadas a este Instituto en función de la calendarización del subsidio estatal ordinario, en la cual se establecen los montos y la periodicidad en que la Secretaria de Hacienda de Gobierno del Estado realizará a este Instituto las ministraciones correspondientes al presupuesto autorizado, y finalmente por consecuencia de la transferencia por parte de la Secretaría de Hacienda de Gobierno del Estado a este Instituto de los recursos correspondientes al Fondo de Aportaciones Múltiples para Nivel Básico y Superior  2021, 2022 y 2023, así  como del Fondo de Aportaciones para el Fortalecimiento de las Entidades Federativas, todos ellos para su aplicación en inversión pública (obra pública, rehabilitación y equipamiento de infraestructura física educativa).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</si>
</sst>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164" formatCode="_-* #,##0.00\ _P_t_s_-;\-* #,##0.00\ _P_t_s_-;_-* &quot;-&quot;??\ _P_t_s_-;_-@_-"/>
  </numFmts>
  <fonts count="43" x14ac:knownFonts="1">
    <font>
      <sz val="11"/>
      <color theme="1"/>
      <name val="Calibri"/>
      <family val="2"/>
      <scheme val="minor"/>
    </font>
    <font>
      <b/>
      <sz val="10"/>
      <color theme="1"/>
      <name val="Verdana"/>
      <family val="2"/>
    </font>
    <font>
      <sz val="10"/>
      <color theme="1"/>
      <name val="Verdana"/>
      <family val="2"/>
    </font>
    <font>
      <b/>
      <sz val="10"/>
      <color rgb="FF000000"/>
      <name val="Verdana"/>
      <family val="2"/>
    </font>
    <font>
      <sz val="10"/>
      <color rgb="FF000000"/>
      <name val="Verdana"/>
      <family val="2"/>
    </font>
    <font>
      <b/>
      <sz val="10"/>
      <color theme="1"/>
      <name val="Times New Roman"/>
      <family val="1"/>
    </font>
    <font>
      <sz val="10"/>
      <color theme="1"/>
      <name val="Calibri"/>
      <family val="2"/>
      <scheme val="minor"/>
    </font>
    <font>
      <b/>
      <sz val="10"/>
      <color theme="1"/>
      <name val="Arial Black"/>
      <family val="2"/>
    </font>
    <font>
      <b/>
      <i/>
      <sz val="10"/>
      <color theme="1"/>
      <name val="Verdana"/>
      <family val="2"/>
    </font>
    <font>
      <b/>
      <i/>
      <sz val="10"/>
      <color theme="1"/>
      <name val="Times New Roman"/>
      <family val="1"/>
    </font>
    <font>
      <sz val="10"/>
      <color theme="1"/>
      <name val="Arial Black"/>
      <family val="2"/>
    </font>
    <font>
      <sz val="10"/>
      <color rgb="FFFF0000"/>
      <name val="Verdana"/>
      <family val="2"/>
    </font>
    <font>
      <sz val="7"/>
      <color theme="1"/>
      <name val="Calibri"/>
      <family val="2"/>
      <scheme val="minor"/>
    </font>
    <font>
      <sz val="8"/>
      <name val="Arial"/>
      <family val="2"/>
    </font>
    <font>
      <b/>
      <sz val="14"/>
      <color theme="1"/>
      <name val="Times New Roman"/>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0"/>
      <color indexed="8"/>
      <name val="Verdana"/>
      <family val="2"/>
    </font>
    <font>
      <sz val="10"/>
      <color indexed="8"/>
      <name val="Verdana"/>
      <family val="2"/>
    </font>
    <font>
      <sz val="10"/>
      <name val="Arial"/>
      <family val="2"/>
    </font>
    <font>
      <sz val="8"/>
      <color rgb="FF000000"/>
      <name val="Tahoma"/>
      <family val="2"/>
    </font>
    <font>
      <b/>
      <sz val="9"/>
      <name val="Verdana"/>
      <family val="2"/>
    </font>
    <font>
      <b/>
      <sz val="9"/>
      <color theme="1"/>
      <name val="Verdana"/>
      <family val="2"/>
    </font>
    <font>
      <sz val="9"/>
      <color theme="1"/>
      <name val="Verdana"/>
      <family val="2"/>
    </font>
    <font>
      <sz val="11"/>
      <color theme="1"/>
      <name val="Verdana"/>
      <family val="2"/>
    </font>
    <font>
      <sz val="9"/>
      <name val="Verdana"/>
      <family val="2"/>
    </font>
    <font>
      <b/>
      <sz val="10"/>
      <name val="Verdana"/>
      <family val="2"/>
    </font>
  </fonts>
  <fills count="36">
    <fill>
      <patternFill patternType="none"/>
    </fill>
    <fill>
      <patternFill patternType="gray125"/>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rgb="FFC0C0C0"/>
        <bgColor indexed="64"/>
      </patternFill>
    </fill>
  </fills>
  <borders count="4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s>
  <cellStyleXfs count="60">
    <xf numFmtId="0" fontId="0" fillId="0" borderId="0"/>
    <xf numFmtId="0" fontId="16" fillId="0" borderId="0" applyNumberFormat="0" applyFill="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10" applyNumberFormat="0" applyAlignment="0" applyProtection="0"/>
    <xf numFmtId="0" fontId="24" fillId="7" borderId="11" applyNumberFormat="0" applyAlignment="0" applyProtection="0"/>
    <xf numFmtId="0" fontId="25" fillId="7" borderId="10" applyNumberFormat="0" applyAlignment="0" applyProtection="0"/>
    <xf numFmtId="0" fontId="26" fillId="0" borderId="12" applyNumberFormat="0" applyFill="0" applyAlignment="0" applyProtection="0"/>
    <xf numFmtId="0" fontId="27" fillId="8" borderId="13" applyNumberFormat="0" applyAlignment="0" applyProtection="0"/>
    <xf numFmtId="0" fontId="28" fillId="0" borderId="0" applyNumberFormat="0" applyFill="0" applyBorder="0" applyAlignment="0" applyProtection="0"/>
    <xf numFmtId="0" fontId="15" fillId="9" borderId="14" applyNumberFormat="0" applyFont="0" applyAlignment="0" applyProtection="0"/>
    <xf numFmtId="0" fontId="29" fillId="0" borderId="0" applyNumberFormat="0" applyFill="0" applyBorder="0" applyAlignment="0" applyProtection="0"/>
    <xf numFmtId="0" fontId="30" fillId="0" borderId="15" applyNumberFormat="0" applyFill="0" applyAlignment="0" applyProtection="0"/>
    <xf numFmtId="0" fontId="31"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31" fillId="33" borderId="0" applyNumberFormat="0" applyBorder="0" applyAlignment="0" applyProtection="0"/>
    <xf numFmtId="0" fontId="32" fillId="0" borderId="0"/>
    <xf numFmtId="0" fontId="35" fillId="0" borderId="0"/>
    <xf numFmtId="0" fontId="36" fillId="0" borderId="0"/>
    <xf numFmtId="164" fontId="35" fillId="0" borderId="0" applyFont="0" applyFill="0" applyBorder="0" applyAlignment="0" applyProtection="0"/>
    <xf numFmtId="0" fontId="15" fillId="0" borderId="0"/>
    <xf numFmtId="0" fontId="15" fillId="9" borderId="14" applyNumberFormat="0" applyFont="0" applyAlignment="0" applyProtection="0"/>
    <xf numFmtId="0" fontId="15" fillId="11" borderId="0" applyNumberFormat="0" applyBorder="0" applyAlignment="0" applyProtection="0"/>
    <xf numFmtId="0" fontId="15" fillId="12"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3" borderId="0" applyNumberFormat="0" applyBorder="0" applyAlignment="0" applyProtection="0"/>
    <xf numFmtId="0" fontId="15" fillId="24" borderId="0" applyNumberFormat="0" applyBorder="0" applyAlignment="0" applyProtection="0"/>
    <xf numFmtId="0" fontId="15" fillId="27" borderId="0" applyNumberFormat="0" applyBorder="0" applyAlignment="0" applyProtection="0"/>
    <xf numFmtId="0" fontId="15" fillId="28"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cellStyleXfs>
  <cellXfs count="163">
    <xf numFmtId="0" fontId="0" fillId="0" borderId="0" xfId="0"/>
    <xf numFmtId="0" fontId="1" fillId="0" borderId="0" xfId="0" applyFont="1" applyAlignment="1">
      <alignment horizontal="justify"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4" fontId="2" fillId="0" borderId="4" xfId="0" applyNumberFormat="1" applyFont="1" applyBorder="1" applyAlignment="1">
      <alignment horizontal="center" vertical="center" wrapText="1"/>
    </xf>
    <xf numFmtId="0" fontId="1" fillId="0" borderId="3" xfId="0" applyFont="1" applyBorder="1" applyAlignment="1">
      <alignment horizontal="center" vertical="center" wrapText="1"/>
    </xf>
    <xf numFmtId="8" fontId="1" fillId="0" borderId="4"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vertical="center" wrapText="1"/>
    </xf>
    <xf numFmtId="4" fontId="3" fillId="0" borderId="4" xfId="0" applyNumberFormat="1" applyFont="1" applyBorder="1" applyAlignment="1">
      <alignment horizontal="center" vertical="center" wrapText="1"/>
    </xf>
    <xf numFmtId="0" fontId="4" fillId="0" borderId="3" xfId="0" applyFont="1" applyBorder="1" applyAlignment="1">
      <alignment vertical="center" wrapText="1"/>
    </xf>
    <xf numFmtId="4" fontId="4" fillId="0" borderId="4" xfId="0" applyNumberFormat="1" applyFont="1" applyBorder="1" applyAlignment="1">
      <alignment horizontal="center" vertical="center" wrapText="1"/>
    </xf>
    <xf numFmtId="0" fontId="4" fillId="0" borderId="4" xfId="0" applyFont="1" applyBorder="1" applyAlignment="1">
      <alignment horizontal="center" vertical="center" wrapText="1"/>
    </xf>
    <xf numFmtId="8" fontId="4" fillId="0" borderId="4" xfId="0" applyNumberFormat="1" applyFont="1" applyBorder="1" applyAlignment="1">
      <alignment horizontal="center" vertical="center" wrapText="1"/>
    </xf>
    <xf numFmtId="8" fontId="3" fillId="0" borderId="4" xfId="0" applyNumberFormat="1" applyFont="1" applyBorder="1" applyAlignment="1">
      <alignment horizontal="center" vertical="center" wrapText="1"/>
    </xf>
    <xf numFmtId="0" fontId="3" fillId="0" borderId="1" xfId="0" applyFont="1" applyBorder="1" applyAlignment="1">
      <alignment vertical="center" wrapText="1"/>
    </xf>
    <xf numFmtId="4" fontId="3" fillId="0" borderId="2" xfId="0" applyNumberFormat="1" applyFont="1" applyBorder="1" applyAlignment="1">
      <alignment horizontal="center" vertical="center" wrapText="1"/>
    </xf>
    <xf numFmtId="0" fontId="1" fillId="0" borderId="3" xfId="0" applyFont="1" applyBorder="1" applyAlignment="1">
      <alignment horizontal="justify" vertical="center" wrapText="1"/>
    </xf>
    <xf numFmtId="0" fontId="1" fillId="0" borderId="4" xfId="0" applyFont="1" applyBorder="1" applyAlignment="1">
      <alignment vertical="center" wrapText="1"/>
    </xf>
    <xf numFmtId="0" fontId="2" fillId="0" borderId="3" xfId="0" applyFont="1" applyBorder="1" applyAlignment="1">
      <alignment horizontal="justify" vertical="center" wrapText="1"/>
    </xf>
    <xf numFmtId="4" fontId="2" fillId="0" borderId="4" xfId="0" applyNumberFormat="1" applyFont="1" applyBorder="1" applyAlignment="1">
      <alignment horizontal="left" vertical="center" wrapText="1" indent="4"/>
    </xf>
    <xf numFmtId="0" fontId="2" fillId="0" borderId="0" xfId="0" applyFont="1" applyAlignment="1">
      <alignment horizontal="justify"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2" fillId="0" borderId="3" xfId="0" applyFont="1" applyBorder="1" applyAlignment="1">
      <alignment horizontal="justify" vertical="center"/>
    </xf>
    <xf numFmtId="4" fontId="2" fillId="0" borderId="4" xfId="0" applyNumberFormat="1" applyFont="1" applyBorder="1" applyAlignment="1">
      <alignment horizontal="center" vertical="center"/>
    </xf>
    <xf numFmtId="0" fontId="2" fillId="0" borderId="4" xfId="0" applyFont="1" applyBorder="1" applyAlignment="1">
      <alignment horizontal="center" vertical="center"/>
    </xf>
    <xf numFmtId="0" fontId="1" fillId="0" borderId="3" xfId="0" applyFont="1" applyBorder="1" applyAlignment="1">
      <alignment horizontal="center" vertical="center"/>
    </xf>
    <xf numFmtId="8" fontId="1" fillId="0" borderId="4" xfId="0" applyNumberFormat="1" applyFont="1" applyBorder="1" applyAlignment="1">
      <alignment horizontal="center" vertical="center"/>
    </xf>
    <xf numFmtId="0" fontId="3" fillId="0" borderId="3" xfId="0" applyFont="1" applyBorder="1" applyAlignment="1">
      <alignment horizontal="center" vertical="center" wrapText="1"/>
    </xf>
    <xf numFmtId="0" fontId="1" fillId="0" borderId="0" xfId="0" applyFont="1" applyAlignment="1">
      <alignment horizontal="center" vertical="center"/>
    </xf>
    <xf numFmtId="0" fontId="4" fillId="0" borderId="4" xfId="0" applyFont="1" applyBorder="1" applyAlignment="1">
      <alignment horizontal="right"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4" fillId="0" borderId="3" xfId="0" applyFont="1" applyBorder="1" applyAlignment="1">
      <alignment vertical="center"/>
    </xf>
    <xf numFmtId="4" fontId="4" fillId="2" borderId="4"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0" borderId="0" xfId="0" applyFont="1"/>
    <xf numFmtId="0" fontId="7" fillId="0" borderId="0" xfId="0" applyFont="1" applyAlignment="1">
      <alignment horizontal="center" vertical="center"/>
    </xf>
    <xf numFmtId="0" fontId="7" fillId="0" borderId="0" xfId="0" applyFont="1" applyAlignment="1">
      <alignment horizontal="justify" vertical="center"/>
    </xf>
    <xf numFmtId="0" fontId="2" fillId="0" borderId="0" xfId="0" applyFont="1" applyAlignment="1">
      <alignment horizontal="justify" vertical="center" wrapText="1"/>
    </xf>
    <xf numFmtId="0" fontId="8" fillId="0" borderId="0" xfId="0" applyFont="1" applyAlignment="1">
      <alignment horizontal="justify" vertical="center"/>
    </xf>
    <xf numFmtId="0" fontId="10" fillId="0" borderId="0" xfId="0" applyFont="1" applyAlignment="1">
      <alignment horizontal="justify" vertical="center"/>
    </xf>
    <xf numFmtId="0" fontId="11" fillId="0" borderId="0" xfId="0" applyFont="1" applyAlignment="1">
      <alignment horizontal="justify" vertical="center"/>
    </xf>
    <xf numFmtId="0" fontId="12" fillId="0" borderId="0" xfId="0" applyFont="1" applyProtection="1">
      <protection locked="0"/>
    </xf>
    <xf numFmtId="0" fontId="0" fillId="0" borderId="0" xfId="0" applyProtection="1">
      <protection locked="0"/>
    </xf>
    <xf numFmtId="49" fontId="13" fillId="0" borderId="0" xfId="0" applyNumberFormat="1" applyFont="1" applyFill="1" applyBorder="1" applyAlignment="1" applyProtection="1">
      <alignment horizontal="center" vertical="top" wrapText="1"/>
      <protection locked="0"/>
    </xf>
    <xf numFmtId="49" fontId="13" fillId="0" borderId="0" xfId="0" applyNumberFormat="1" applyFont="1" applyFill="1" applyBorder="1" applyAlignment="1" applyProtection="1">
      <alignment vertical="top"/>
      <protection locked="0"/>
    </xf>
    <xf numFmtId="0" fontId="2" fillId="0" borderId="0" xfId="0" applyFont="1" applyAlignment="1">
      <alignment horizontal="justify" vertical="center" wrapText="1"/>
    </xf>
    <xf numFmtId="0" fontId="2" fillId="0" borderId="0" xfId="0" applyFont="1" applyAlignment="1">
      <alignment horizontal="justify" vertical="center" wrapText="1"/>
    </xf>
    <xf numFmtId="0" fontId="1" fillId="0" borderId="0" xfId="0" applyFont="1" applyBorder="1" applyAlignment="1">
      <alignment horizontal="justify" vertical="center" wrapText="1"/>
    </xf>
    <xf numFmtId="4" fontId="3" fillId="0" borderId="0" xfId="0" applyNumberFormat="1" applyFont="1" applyBorder="1" applyAlignment="1">
      <alignment horizontal="center" vertical="center" wrapText="1"/>
    </xf>
    <xf numFmtId="4" fontId="6" fillId="0" borderId="0" xfId="0" applyNumberFormat="1" applyFont="1"/>
    <xf numFmtId="0" fontId="33" fillId="0" borderId="16" xfId="42" applyFont="1" applyBorder="1" applyAlignment="1">
      <alignment horizontal="center" vertical="center" wrapText="1"/>
    </xf>
    <xf numFmtId="0" fontId="33" fillId="0" borderId="17" xfId="42" applyFont="1" applyBorder="1" applyAlignment="1">
      <alignment horizontal="center" vertical="center" wrapText="1"/>
    </xf>
    <xf numFmtId="0" fontId="34" fillId="0" borderId="18" xfId="42" applyFont="1" applyBorder="1" applyAlignment="1">
      <alignment vertical="center" wrapText="1"/>
    </xf>
    <xf numFmtId="4" fontId="34" fillId="0" borderId="19" xfId="42" applyNumberFormat="1" applyFont="1" applyBorder="1" applyAlignment="1">
      <alignment horizontal="center" vertical="center" wrapText="1"/>
    </xf>
    <xf numFmtId="8" fontId="33" fillId="0" borderId="19" xfId="42" applyNumberFormat="1" applyFont="1" applyBorder="1" applyAlignment="1">
      <alignment horizontal="center" vertical="center" wrapText="1"/>
    </xf>
    <xf numFmtId="0" fontId="33" fillId="0" borderId="16" xfId="42" applyFont="1" applyBorder="1" applyAlignment="1">
      <alignment horizontal="center" vertical="center" wrapText="1"/>
    </xf>
    <xf numFmtId="0" fontId="33" fillId="0" borderId="17" xfId="42" applyFont="1" applyBorder="1" applyAlignment="1">
      <alignment horizontal="center" vertical="center" wrapText="1"/>
    </xf>
    <xf numFmtId="0" fontId="34" fillId="0" borderId="18" xfId="42" applyFont="1" applyBorder="1" applyAlignment="1">
      <alignment vertical="center" wrapText="1"/>
    </xf>
    <xf numFmtId="4" fontId="34" fillId="0" borderId="19" xfId="42" applyNumberFormat="1" applyFont="1" applyBorder="1" applyAlignment="1">
      <alignment horizontal="center" vertical="center" wrapText="1"/>
    </xf>
    <xf numFmtId="8" fontId="33" fillId="0" borderId="19" xfId="42" applyNumberFormat="1" applyFont="1" applyBorder="1" applyAlignment="1">
      <alignment horizontal="center" vertical="center" wrapText="1"/>
    </xf>
    <xf numFmtId="0" fontId="32" fillId="0" borderId="0" xfId="42"/>
    <xf numFmtId="0" fontId="33" fillId="0" borderId="16" xfId="42" applyFont="1" applyBorder="1" applyAlignment="1">
      <alignment horizontal="center" vertical="center" wrapText="1"/>
    </xf>
    <xf numFmtId="0" fontId="33" fillId="0" borderId="17" xfId="42" applyFont="1" applyBorder="1" applyAlignment="1">
      <alignment horizontal="center" vertical="center" wrapText="1"/>
    </xf>
    <xf numFmtId="0" fontId="34" fillId="0" borderId="18" xfId="42" applyFont="1" applyBorder="1" applyAlignment="1">
      <alignment vertical="center" wrapText="1"/>
    </xf>
    <xf numFmtId="4" fontId="34" fillId="0" borderId="19" xfId="42" applyNumberFormat="1" applyFont="1" applyBorder="1" applyAlignment="1">
      <alignment horizontal="center" vertical="center" wrapText="1"/>
    </xf>
    <xf numFmtId="0" fontId="2" fillId="0" borderId="0" xfId="0" applyFont="1" applyFill="1" applyAlignment="1">
      <alignment horizontal="justify" vertical="center" wrapText="1"/>
    </xf>
    <xf numFmtId="0" fontId="1" fillId="0" borderId="1" xfId="46" applyFont="1" applyBorder="1" applyAlignment="1">
      <alignment horizontal="center" vertical="center" wrapText="1"/>
    </xf>
    <xf numFmtId="0" fontId="1" fillId="0" borderId="2" xfId="46" applyFont="1" applyBorder="1" applyAlignment="1">
      <alignment horizontal="center" vertical="center" wrapText="1"/>
    </xf>
    <xf numFmtId="4" fontId="2" fillId="0" borderId="4" xfId="46" applyNumberFormat="1" applyFont="1" applyBorder="1" applyAlignment="1">
      <alignment horizontal="center" vertical="center" wrapText="1"/>
    </xf>
    <xf numFmtId="0" fontId="1" fillId="0" borderId="3" xfId="46" applyFont="1" applyBorder="1" applyAlignment="1">
      <alignment horizontal="justify" vertical="center" wrapText="1"/>
    </xf>
    <xf numFmtId="0" fontId="2" fillId="0" borderId="3" xfId="46" applyFont="1" applyBorder="1" applyAlignment="1">
      <alignment horizontal="justify" vertical="center" wrapText="1"/>
    </xf>
    <xf numFmtId="0" fontId="2" fillId="0" borderId="4" xfId="46" applyFont="1" applyBorder="1" applyAlignment="1">
      <alignment horizontal="center" vertical="center" wrapText="1"/>
    </xf>
    <xf numFmtId="4" fontId="1" fillId="0" borderId="4" xfId="46" applyNumberFormat="1" applyFont="1" applyBorder="1" applyAlignment="1">
      <alignment horizontal="center" vertical="center" wrapText="1"/>
    </xf>
    <xf numFmtId="4" fontId="38" fillId="34" borderId="2" xfId="0" applyNumberFormat="1" applyFont="1" applyFill="1" applyBorder="1" applyAlignment="1" applyProtection="1">
      <alignment horizontal="right" vertical="center" wrapText="1"/>
      <protection locked="0"/>
    </xf>
    <xf numFmtId="4" fontId="39" fillId="0" borderId="5" xfId="0" applyNumberFormat="1" applyFont="1" applyBorder="1" applyAlignment="1">
      <alignment horizontal="right" vertical="center" wrapText="1"/>
    </xf>
    <xf numFmtId="4" fontId="39" fillId="0" borderId="29" xfId="0" applyNumberFormat="1" applyFont="1" applyBorder="1" applyAlignment="1" applyProtection="1">
      <alignment horizontal="right" vertical="center" wrapText="1"/>
    </xf>
    <xf numFmtId="4" fontId="39" fillId="0" borderId="29" xfId="0" applyNumberFormat="1" applyFont="1" applyBorder="1" applyAlignment="1" applyProtection="1">
      <alignment vertical="center" wrapText="1"/>
      <protection locked="0"/>
    </xf>
    <xf numFmtId="4" fontId="39" fillId="0" borderId="29" xfId="0" applyNumberFormat="1" applyFont="1" applyBorder="1" applyAlignment="1" applyProtection="1">
      <alignment horizontal="right" vertical="center" wrapText="1"/>
      <protection locked="0"/>
    </xf>
    <xf numFmtId="4" fontId="39" fillId="0" borderId="32" xfId="0" applyNumberFormat="1" applyFont="1" applyBorder="1" applyAlignment="1" applyProtection="1">
      <alignment horizontal="right" vertical="center" wrapText="1"/>
      <protection locked="0"/>
    </xf>
    <xf numFmtId="4" fontId="39" fillId="0" borderId="35" xfId="0" applyNumberFormat="1" applyFont="1" applyBorder="1" applyAlignment="1">
      <alignment horizontal="right" vertical="center" wrapText="1"/>
    </xf>
    <xf numFmtId="0" fontId="39" fillId="0" borderId="20" xfId="0" applyFont="1" applyBorder="1" applyAlignment="1">
      <alignment horizontal="left" vertical="center" wrapText="1" indent="1"/>
    </xf>
    <xf numFmtId="4" fontId="38" fillId="0" borderId="21" xfId="0" applyNumberFormat="1" applyFont="1" applyBorder="1" applyAlignment="1">
      <alignment horizontal="left" vertical="center" wrapText="1" indent="1"/>
    </xf>
    <xf numFmtId="4" fontId="39" fillId="0" borderId="3" xfId="0" applyNumberFormat="1" applyFont="1" applyBorder="1" applyAlignment="1">
      <alignment horizontal="right" vertical="center" wrapText="1"/>
    </xf>
    <xf numFmtId="4" fontId="39" fillId="35" borderId="2" xfId="0" applyNumberFormat="1" applyFont="1" applyFill="1" applyBorder="1" applyAlignment="1" applyProtection="1">
      <alignment horizontal="right" vertical="center" wrapText="1"/>
      <protection locked="0"/>
    </xf>
    <xf numFmtId="0" fontId="40" fillId="0" borderId="24" xfId="0" applyFont="1" applyBorder="1"/>
    <xf numFmtId="4" fontId="38" fillId="0" borderId="0" xfId="0" applyNumberFormat="1" applyFont="1" applyBorder="1" applyAlignment="1">
      <alignment horizontal="right"/>
    </xf>
    <xf numFmtId="4" fontId="39" fillId="0" borderId="25" xfId="0" applyNumberFormat="1" applyFont="1" applyBorder="1" applyAlignment="1">
      <alignment horizontal="right"/>
    </xf>
    <xf numFmtId="4" fontId="38" fillId="35" borderId="4" xfId="0" applyNumberFormat="1" applyFont="1" applyFill="1" applyBorder="1" applyAlignment="1" applyProtection="1">
      <alignment horizontal="right" vertical="center" wrapText="1"/>
      <protection locked="0"/>
    </xf>
    <xf numFmtId="4" fontId="39" fillId="0" borderId="46" xfId="0" applyNumberFormat="1" applyFont="1" applyBorder="1" applyAlignment="1">
      <alignment horizontal="right" vertical="center" wrapText="1"/>
    </xf>
    <xf numFmtId="4" fontId="39" fillId="35" borderId="1" xfId="0" applyNumberFormat="1" applyFont="1" applyFill="1" applyBorder="1" applyAlignment="1" applyProtection="1">
      <alignment horizontal="right" vertical="center" wrapText="1"/>
      <protection locked="0"/>
    </xf>
    <xf numFmtId="0" fontId="41" fillId="0" borderId="20" xfId="0" applyFont="1" applyBorder="1" applyAlignment="1">
      <alignment vertical="center"/>
    </xf>
    <xf numFmtId="0" fontId="37" fillId="0" borderId="4" xfId="0" applyFont="1" applyBorder="1" applyAlignment="1">
      <alignment horizontal="center" vertical="center"/>
    </xf>
    <xf numFmtId="0" fontId="41" fillId="0" borderId="3" xfId="0" applyFont="1" applyBorder="1" applyAlignment="1">
      <alignment vertical="center"/>
    </xf>
    <xf numFmtId="49" fontId="42" fillId="0" borderId="21" xfId="0" applyNumberFormat="1" applyFont="1" applyFill="1" applyBorder="1" applyAlignment="1">
      <alignment horizontal="center" vertical="center" wrapText="1"/>
    </xf>
    <xf numFmtId="0" fontId="2" fillId="0" borderId="0" xfId="0" applyFont="1" applyAlignment="1">
      <alignment horizontal="justify" vertical="center" wrapText="1"/>
    </xf>
    <xf numFmtId="0" fontId="8" fillId="0" borderId="0" xfId="0" applyFont="1" applyAlignment="1">
      <alignment horizontal="center" vertical="center"/>
    </xf>
    <xf numFmtId="0" fontId="33" fillId="0" borderId="18" xfId="42" applyFont="1" applyBorder="1" applyAlignment="1">
      <alignment horizontal="center" vertical="center" wrapText="1"/>
    </xf>
    <xf numFmtId="0" fontId="3" fillId="2" borderId="3" xfId="0" applyFont="1" applyFill="1" applyBorder="1" applyAlignment="1">
      <alignment horizontal="center" vertical="center" wrapText="1"/>
    </xf>
    <xf numFmtId="0" fontId="1" fillId="0" borderId="3" xfId="46" applyFont="1" applyBorder="1" applyAlignment="1">
      <alignment horizontal="center" vertical="center" wrapText="1"/>
    </xf>
    <xf numFmtId="0" fontId="8" fillId="0" borderId="0" xfId="0" applyFont="1" applyAlignment="1">
      <alignment horizontal="left" vertical="center" wrapText="1"/>
    </xf>
    <xf numFmtId="0" fontId="2" fillId="0" borderId="0" xfId="0" applyFont="1" applyAlignment="1">
      <alignment horizontal="justify" vertical="center" wrapText="1"/>
    </xf>
    <xf numFmtId="0" fontId="7" fillId="0" borderId="0" xfId="0" applyFont="1" applyAlignment="1">
      <alignment horizontal="left" vertical="center"/>
    </xf>
    <xf numFmtId="0" fontId="8" fillId="0" borderId="0" xfId="0" applyFont="1" applyAlignment="1">
      <alignment horizontal="left" vertical="center"/>
    </xf>
    <xf numFmtId="0" fontId="14" fillId="0" borderId="0" xfId="0" applyFont="1" applyAlignment="1">
      <alignment horizontal="center" vertical="center" wrapText="1"/>
    </xf>
    <xf numFmtId="0" fontId="1" fillId="0" borderId="0" xfId="0" applyFont="1" applyAlignment="1">
      <alignment horizontal="left" vertical="center"/>
    </xf>
    <xf numFmtId="0" fontId="2" fillId="0" borderId="0" xfId="0" applyFont="1" applyFill="1" applyAlignment="1">
      <alignment horizontal="justify" vertical="center" wrapText="1"/>
    </xf>
    <xf numFmtId="49" fontId="42" fillId="0" borderId="0" xfId="0" applyNumberFormat="1" applyFont="1" applyFill="1" applyBorder="1" applyAlignment="1">
      <alignment horizontal="center" vertical="center" wrapText="1"/>
    </xf>
    <xf numFmtId="0" fontId="38" fillId="34" borderId="22" xfId="0" applyFont="1" applyFill="1" applyBorder="1" applyAlignment="1" applyProtection="1">
      <alignment horizontal="center" vertical="center"/>
      <protection locked="0"/>
    </xf>
    <xf numFmtId="0" fontId="38" fillId="34" borderId="23" xfId="0" applyFont="1" applyFill="1" applyBorder="1" applyAlignment="1" applyProtection="1">
      <alignment horizontal="center" vertical="center"/>
      <protection locked="0"/>
    </xf>
    <xf numFmtId="0" fontId="38" fillId="34" borderId="6" xfId="0" applyFont="1" applyFill="1" applyBorder="1" applyAlignment="1" applyProtection="1">
      <alignment horizontal="center" vertical="center"/>
      <protection locked="0"/>
    </xf>
    <xf numFmtId="0" fontId="38" fillId="34" borderId="24" xfId="0" applyFont="1" applyFill="1" applyBorder="1" applyAlignment="1">
      <alignment horizontal="center" vertical="center" wrapText="1"/>
    </xf>
    <xf numFmtId="0" fontId="38" fillId="34" borderId="0" xfId="0" applyFont="1" applyFill="1" applyBorder="1" applyAlignment="1">
      <alignment horizontal="center" vertical="center" wrapText="1"/>
    </xf>
    <xf numFmtId="0" fontId="38" fillId="34" borderId="25" xfId="0" applyFont="1" applyFill="1" applyBorder="1" applyAlignment="1">
      <alignment horizontal="center" vertical="center" wrapText="1"/>
    </xf>
    <xf numFmtId="0" fontId="38" fillId="34" borderId="24" xfId="0" applyFont="1" applyFill="1" applyBorder="1" applyAlignment="1" applyProtection="1">
      <alignment horizontal="center" vertical="center" wrapText="1"/>
      <protection locked="0"/>
    </xf>
    <xf numFmtId="0" fontId="38" fillId="34" borderId="0" xfId="0" applyFont="1" applyFill="1" applyBorder="1" applyAlignment="1" applyProtection="1">
      <alignment horizontal="center" vertical="center" wrapText="1"/>
      <protection locked="0"/>
    </xf>
    <xf numFmtId="0" fontId="38" fillId="34" borderId="25" xfId="0" applyFont="1" applyFill="1" applyBorder="1" applyAlignment="1" applyProtection="1">
      <alignment horizontal="center" vertical="center" wrapText="1"/>
      <protection locked="0"/>
    </xf>
    <xf numFmtId="0" fontId="38" fillId="34" borderId="20" xfId="0" applyFont="1" applyFill="1" applyBorder="1" applyAlignment="1" applyProtection="1">
      <alignment horizontal="center" vertical="center" wrapText="1"/>
      <protection locked="0"/>
    </xf>
    <xf numFmtId="0" fontId="38" fillId="34" borderId="21" xfId="0" applyFont="1" applyFill="1" applyBorder="1" applyAlignment="1" applyProtection="1">
      <alignment horizontal="center" vertical="center" wrapText="1"/>
      <protection locked="0"/>
    </xf>
    <xf numFmtId="0" fontId="38" fillId="34" borderId="4" xfId="0" applyFont="1" applyFill="1" applyBorder="1" applyAlignment="1" applyProtection="1">
      <alignment horizontal="center" vertical="center" wrapText="1"/>
      <protection locked="0"/>
    </xf>
    <xf numFmtId="0" fontId="7" fillId="0" borderId="0" xfId="0" applyFont="1" applyAlignment="1">
      <alignment horizontal="center" vertical="center"/>
    </xf>
    <xf numFmtId="0" fontId="8" fillId="0" borderId="0" xfId="0" applyFont="1" applyAlignment="1">
      <alignment horizontal="left" vertical="top" wrapText="1"/>
    </xf>
    <xf numFmtId="0" fontId="39" fillId="0" borderId="27" xfId="0" applyFont="1" applyBorder="1" applyAlignment="1">
      <alignment horizontal="left" vertical="center" wrapText="1" indent="2"/>
    </xf>
    <xf numFmtId="0" fontId="39" fillId="0" borderId="28" xfId="0" applyFont="1" applyBorder="1" applyAlignment="1">
      <alignment horizontal="left" vertical="center" wrapText="1" indent="2"/>
    </xf>
    <xf numFmtId="0" fontId="39" fillId="0" borderId="30" xfId="0" applyFont="1" applyBorder="1" applyAlignment="1">
      <alignment horizontal="left" vertical="center" wrapText="1" indent="2"/>
    </xf>
    <xf numFmtId="0" fontId="39" fillId="0" borderId="31" xfId="0" applyFont="1" applyBorder="1" applyAlignment="1">
      <alignment horizontal="left" vertical="center" wrapText="1" indent="2"/>
    </xf>
    <xf numFmtId="0" fontId="39" fillId="0" borderId="33" xfId="0" applyFont="1" applyBorder="1" applyAlignment="1">
      <alignment horizontal="left" vertical="center" wrapText="1" indent="1"/>
    </xf>
    <xf numFmtId="0" fontId="39" fillId="0" borderId="34" xfId="0" applyFont="1" applyBorder="1" applyAlignment="1">
      <alignment horizontal="left" vertical="center" wrapText="1" indent="1"/>
    </xf>
    <xf numFmtId="0" fontId="38" fillId="34" borderId="26" xfId="0" applyFont="1" applyFill="1" applyBorder="1" applyAlignment="1">
      <alignment horizontal="center" vertical="center" wrapText="1"/>
    </xf>
    <xf numFmtId="0" fontId="38" fillId="34" borderId="2" xfId="0" applyFont="1" applyFill="1" applyBorder="1" applyAlignment="1">
      <alignment horizontal="center" vertical="center" wrapText="1"/>
    </xf>
    <xf numFmtId="0" fontId="39" fillId="0" borderId="22" xfId="0" applyFont="1" applyBorder="1" applyAlignment="1">
      <alignment horizontal="center" vertical="center" wrapText="1"/>
    </xf>
    <xf numFmtId="0" fontId="39" fillId="0" borderId="23" xfId="0" applyFont="1" applyBorder="1" applyAlignment="1">
      <alignment horizontal="center" vertical="center" wrapText="1"/>
    </xf>
    <xf numFmtId="0" fontId="38" fillId="0" borderId="27" xfId="0" applyFont="1" applyBorder="1" applyAlignment="1">
      <alignment horizontal="left" vertical="center" wrapText="1" indent="1"/>
    </xf>
    <xf numFmtId="0" fontId="38" fillId="0" borderId="28" xfId="0" applyFont="1" applyBorder="1" applyAlignment="1">
      <alignment horizontal="left" vertical="center" wrapText="1" indent="1"/>
    </xf>
    <xf numFmtId="0" fontId="38" fillId="35" borderId="24" xfId="0" applyFont="1" applyFill="1" applyBorder="1" applyAlignment="1">
      <alignment horizontal="center" vertical="center" wrapText="1"/>
    </xf>
    <xf numFmtId="0" fontId="38" fillId="35" borderId="0" xfId="0" applyFont="1" applyFill="1" applyBorder="1" applyAlignment="1">
      <alignment horizontal="center" vertical="center" wrapText="1"/>
    </xf>
    <xf numFmtId="0" fontId="38" fillId="35" borderId="25" xfId="0" applyFont="1" applyFill="1" applyBorder="1" applyAlignment="1">
      <alignment horizontal="center" vertical="center" wrapText="1"/>
    </xf>
    <xf numFmtId="0" fontId="38" fillId="35" borderId="20" xfId="0" applyFont="1" applyFill="1" applyBorder="1" applyAlignment="1" applyProtection="1">
      <alignment horizontal="center" vertical="center" wrapText="1"/>
      <protection locked="0"/>
    </xf>
    <xf numFmtId="0" fontId="38" fillId="35" borderId="21" xfId="0" applyFont="1" applyFill="1" applyBorder="1" applyAlignment="1" applyProtection="1">
      <alignment horizontal="center" vertical="center" wrapText="1"/>
      <protection locked="0"/>
    </xf>
    <xf numFmtId="0" fontId="38" fillId="35" borderId="4" xfId="0" applyFont="1" applyFill="1" applyBorder="1" applyAlignment="1" applyProtection="1">
      <alignment horizontal="center" vertical="center" wrapText="1"/>
      <protection locked="0"/>
    </xf>
    <xf numFmtId="0" fontId="38" fillId="35" borderId="26" xfId="0" applyFont="1" applyFill="1" applyBorder="1" applyAlignment="1">
      <alignment horizontal="center" vertical="center" wrapText="1"/>
    </xf>
    <xf numFmtId="0" fontId="38" fillId="35" borderId="2" xfId="0" applyFont="1" applyFill="1" applyBorder="1" applyAlignment="1">
      <alignment horizontal="center" vertical="center" wrapText="1"/>
    </xf>
    <xf numFmtId="0" fontId="38" fillId="35" borderId="26" xfId="0" applyFont="1" applyFill="1" applyBorder="1" applyAlignment="1">
      <alignment horizontal="left" vertical="center" wrapText="1" indent="1"/>
    </xf>
    <xf numFmtId="0" fontId="38" fillId="35" borderId="2" xfId="0" applyFont="1" applyFill="1" applyBorder="1" applyAlignment="1">
      <alignment horizontal="left" vertical="center" wrapText="1" indent="1"/>
    </xf>
    <xf numFmtId="0" fontId="39" fillId="0" borderId="38" xfId="0" applyFont="1" applyBorder="1" applyAlignment="1">
      <alignment horizontal="left" vertical="center" wrapText="1" indent="2"/>
    </xf>
    <xf numFmtId="0" fontId="39" fillId="0" borderId="39" xfId="0" applyFont="1" applyBorder="1" applyAlignment="1">
      <alignment horizontal="left" vertical="center" wrapText="1" indent="2"/>
    </xf>
    <xf numFmtId="0" fontId="39" fillId="0" borderId="38" xfId="0" applyFont="1" applyBorder="1" applyAlignment="1">
      <alignment horizontal="left" vertical="center" indent="2"/>
    </xf>
    <xf numFmtId="0" fontId="39" fillId="0" borderId="39" xfId="0" applyFont="1" applyBorder="1" applyAlignment="1">
      <alignment horizontal="left" vertical="center" indent="2"/>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8" fillId="0" borderId="38" xfId="0" applyFont="1" applyBorder="1" applyAlignment="1">
      <alignment horizontal="left" vertical="center" wrapText="1" indent="1"/>
    </xf>
    <xf numFmtId="0" fontId="38" fillId="0" borderId="39" xfId="0" applyFont="1" applyBorder="1" applyAlignment="1">
      <alignment horizontal="left" vertical="center" wrapText="1" indent="1"/>
    </xf>
    <xf numFmtId="0" fontId="39" fillId="0" borderId="44" xfId="0" applyFont="1" applyBorder="1" applyAlignment="1">
      <alignment horizontal="left" vertical="center" wrapText="1" indent="1"/>
    </xf>
    <xf numFmtId="0" fontId="39" fillId="0" borderId="45" xfId="0" applyFont="1" applyBorder="1" applyAlignment="1">
      <alignment horizontal="left" vertical="center" wrapText="1" indent="1"/>
    </xf>
    <xf numFmtId="0" fontId="39" fillId="0" borderId="40" xfId="0" applyFont="1" applyBorder="1" applyAlignment="1">
      <alignment horizontal="left" vertical="center" wrapText="1" indent="2"/>
    </xf>
    <xf numFmtId="0" fontId="39" fillId="0" borderId="41" xfId="0" applyFont="1" applyBorder="1" applyAlignment="1">
      <alignment horizontal="left" vertical="center" wrapText="1" indent="2"/>
    </xf>
    <xf numFmtId="0" fontId="39" fillId="0" borderId="42" xfId="0" applyFont="1" applyBorder="1" applyAlignment="1">
      <alignment horizontal="left" vertical="center" wrapText="1"/>
    </xf>
    <xf numFmtId="0" fontId="39" fillId="0" borderId="43" xfId="0" applyFont="1" applyBorder="1" applyAlignment="1">
      <alignment horizontal="left" vertical="center" wrapText="1"/>
    </xf>
  </cellXfs>
  <cellStyles count="60">
    <cellStyle name="20% - Énfasis1" xfId="19" builtinId="30" customBuiltin="1"/>
    <cellStyle name="20% - Énfasis1 2" xfId="48"/>
    <cellStyle name="20% - Énfasis2" xfId="23" builtinId="34" customBuiltin="1"/>
    <cellStyle name="20% - Énfasis2 2" xfId="50"/>
    <cellStyle name="20% - Énfasis3" xfId="27" builtinId="38" customBuiltin="1"/>
    <cellStyle name="20% - Énfasis3 2" xfId="52"/>
    <cellStyle name="20% - Énfasis4" xfId="31" builtinId="42" customBuiltin="1"/>
    <cellStyle name="20% - Énfasis4 2" xfId="54"/>
    <cellStyle name="20% - Énfasis5" xfId="35" builtinId="46" customBuiltin="1"/>
    <cellStyle name="20% - Énfasis5 2" xfId="56"/>
    <cellStyle name="20% - Énfasis6" xfId="39" builtinId="50" customBuiltin="1"/>
    <cellStyle name="20% - Énfasis6 2" xfId="58"/>
    <cellStyle name="40% - Énfasis1" xfId="20" builtinId="31" customBuiltin="1"/>
    <cellStyle name="40% - Énfasis1 2" xfId="49"/>
    <cellStyle name="40% - Énfasis2" xfId="24" builtinId="35" customBuiltin="1"/>
    <cellStyle name="40% - Énfasis2 2" xfId="51"/>
    <cellStyle name="40% - Énfasis3" xfId="28" builtinId="39" customBuiltin="1"/>
    <cellStyle name="40% - Énfasis3 2" xfId="53"/>
    <cellStyle name="40% - Énfasis4" xfId="32" builtinId="43" customBuiltin="1"/>
    <cellStyle name="40% - Énfasis4 2" xfId="55"/>
    <cellStyle name="40% - Énfasis5" xfId="36" builtinId="47" customBuiltin="1"/>
    <cellStyle name="40% - Énfasis5 2" xfId="57"/>
    <cellStyle name="40% - Énfasis6" xfId="40" builtinId="51" customBuiltin="1"/>
    <cellStyle name="40% - Énfasis6 2" xfId="59"/>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3" xfId="45"/>
    <cellStyle name="Neutral" xfId="8" builtinId="28" customBuiltin="1"/>
    <cellStyle name="Normal" xfId="0" builtinId="0"/>
    <cellStyle name="Normal 2" xfId="42"/>
    <cellStyle name="Normal 2 4 3" xfId="44"/>
    <cellStyle name="Normal 3" xfId="46"/>
    <cellStyle name="Normal 6" xfId="43"/>
    <cellStyle name="Notas" xfId="15" builtinId="10" customBuiltin="1"/>
    <cellStyle name="Notas 2" xfId="47"/>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79"/>
  <sheetViews>
    <sheetView tabSelected="1" view="pageBreakPreview" topLeftCell="A440" zoomScale="60" zoomScaleNormal="120" workbookViewId="0">
      <selection activeCell="C614" sqref="C614"/>
    </sheetView>
  </sheetViews>
  <sheetFormatPr baseColWidth="10" defaultColWidth="13.85546875" defaultRowHeight="12.75" x14ac:dyDescent="0.2"/>
  <cols>
    <col min="1" max="1" width="54.85546875" style="40" customWidth="1"/>
    <col min="2" max="2" width="24" style="40" customWidth="1"/>
    <col min="3" max="3" width="21" style="40" customWidth="1"/>
    <col min="4" max="16384" width="13.85546875" style="40"/>
  </cols>
  <sheetData>
    <row r="1" spans="1:3" ht="45" customHeight="1" x14ac:dyDescent="0.2">
      <c r="A1" s="109" t="s">
        <v>0</v>
      </c>
      <c r="B1" s="109"/>
      <c r="C1" s="109"/>
    </row>
    <row r="2" spans="1:3" ht="8.25" customHeight="1" x14ac:dyDescent="0.2">
      <c r="A2" s="41"/>
    </row>
    <row r="3" spans="1:3" ht="15" x14ac:dyDescent="0.2">
      <c r="A3" s="125" t="s">
        <v>1</v>
      </c>
      <c r="B3" s="125"/>
      <c r="C3" s="125"/>
    </row>
    <row r="4" spans="1:3" ht="15" x14ac:dyDescent="0.2">
      <c r="A4" s="125" t="s">
        <v>338</v>
      </c>
      <c r="B4" s="125"/>
      <c r="C4" s="125"/>
    </row>
    <row r="5" spans="1:3" x14ac:dyDescent="0.2">
      <c r="A5" s="23"/>
    </row>
    <row r="6" spans="1:3" ht="15" x14ac:dyDescent="0.2">
      <c r="A6" s="42" t="s">
        <v>298</v>
      </c>
    </row>
    <row r="7" spans="1:3" x14ac:dyDescent="0.2">
      <c r="A7" s="1"/>
    </row>
    <row r="8" spans="1:3" x14ac:dyDescent="0.2">
      <c r="A8" s="1" t="s">
        <v>2</v>
      </c>
    </row>
    <row r="9" spans="1:3" x14ac:dyDescent="0.2">
      <c r="A9" s="1"/>
    </row>
    <row r="10" spans="1:3" ht="15" x14ac:dyDescent="0.2">
      <c r="A10" s="42" t="s">
        <v>3</v>
      </c>
    </row>
    <row r="11" spans="1:3" ht="15" x14ac:dyDescent="0.2">
      <c r="A11" s="42"/>
    </row>
    <row r="12" spans="1:3" ht="78" customHeight="1" x14ac:dyDescent="0.2">
      <c r="A12" s="106" t="s">
        <v>4</v>
      </c>
      <c r="B12" s="106"/>
      <c r="C12" s="106"/>
    </row>
    <row r="13" spans="1:3" ht="24" customHeight="1" x14ac:dyDescent="0.2">
      <c r="A13" s="100"/>
      <c r="B13" s="100"/>
      <c r="C13" s="100"/>
    </row>
    <row r="14" spans="1:3" ht="15" x14ac:dyDescent="0.2">
      <c r="A14" s="42" t="s">
        <v>5</v>
      </c>
    </row>
    <row r="15" spans="1:3" ht="15" x14ac:dyDescent="0.2">
      <c r="A15" s="42"/>
    </row>
    <row r="16" spans="1:3" ht="56.25" customHeight="1" x14ac:dyDescent="0.2">
      <c r="A16" s="106" t="s">
        <v>6</v>
      </c>
      <c r="B16" s="106"/>
      <c r="C16" s="106"/>
    </row>
    <row r="17" spans="1:3" ht="34.5" customHeight="1" x14ac:dyDescent="0.2">
      <c r="A17" s="42" t="s">
        <v>7</v>
      </c>
    </row>
    <row r="18" spans="1:3" ht="13.5" x14ac:dyDescent="0.2">
      <c r="A18" s="44" t="s">
        <v>299</v>
      </c>
    </row>
    <row r="19" spans="1:3" x14ac:dyDescent="0.2">
      <c r="A19" s="44"/>
    </row>
    <row r="20" spans="1:3" ht="56.25" customHeight="1" x14ac:dyDescent="0.2">
      <c r="A20" s="106" t="s">
        <v>339</v>
      </c>
      <c r="B20" s="106"/>
      <c r="C20" s="106"/>
    </row>
    <row r="21" spans="1:3" x14ac:dyDescent="0.2">
      <c r="A21" s="106" t="s">
        <v>340</v>
      </c>
      <c r="B21" s="106"/>
      <c r="C21" s="106"/>
    </row>
    <row r="22" spans="1:3" ht="13.5" thickBot="1" x14ac:dyDescent="0.25">
      <c r="A22" s="23"/>
    </row>
    <row r="23" spans="1:3" ht="13.5" thickBot="1" x14ac:dyDescent="0.25">
      <c r="A23" s="2" t="s">
        <v>8</v>
      </c>
      <c r="B23" s="3" t="s">
        <v>9</v>
      </c>
    </row>
    <row r="24" spans="1:3" ht="26.25" thickBot="1" x14ac:dyDescent="0.25">
      <c r="A24" s="4" t="s">
        <v>10</v>
      </c>
      <c r="B24" s="5">
        <v>20000</v>
      </c>
    </row>
    <row r="25" spans="1:3" ht="26.25" thickBot="1" x14ac:dyDescent="0.25">
      <c r="A25" s="4" t="s">
        <v>11</v>
      </c>
      <c r="B25" s="5">
        <v>3000</v>
      </c>
    </row>
    <row r="26" spans="1:3" ht="13.5" thickBot="1" x14ac:dyDescent="0.25">
      <c r="A26" s="4" t="s">
        <v>12</v>
      </c>
      <c r="B26" s="5">
        <v>1000</v>
      </c>
    </row>
    <row r="27" spans="1:3" ht="13.5" thickBot="1" x14ac:dyDescent="0.25">
      <c r="A27" s="6" t="s">
        <v>341</v>
      </c>
      <c r="B27" s="7">
        <v>24000</v>
      </c>
    </row>
    <row r="28" spans="1:3" x14ac:dyDescent="0.2">
      <c r="A28" s="23"/>
    </row>
    <row r="29" spans="1:3" ht="13.5" x14ac:dyDescent="0.2">
      <c r="A29" s="44" t="s">
        <v>300</v>
      </c>
    </row>
    <row r="30" spans="1:3" x14ac:dyDescent="0.2">
      <c r="A30" s="44"/>
    </row>
    <row r="31" spans="1:3" ht="108" customHeight="1" x14ac:dyDescent="0.2">
      <c r="A31" s="106" t="s">
        <v>360</v>
      </c>
      <c r="B31" s="106"/>
      <c r="C31" s="106"/>
    </row>
    <row r="32" spans="1:3" ht="13.5" thickBot="1" x14ac:dyDescent="0.25">
      <c r="A32" s="23"/>
    </row>
    <row r="33" spans="1:2" ht="13.5" thickBot="1" x14ac:dyDescent="0.25">
      <c r="A33" s="8" t="s">
        <v>8</v>
      </c>
      <c r="B33" s="9" t="s">
        <v>9</v>
      </c>
    </row>
    <row r="34" spans="1:2" ht="13.5" thickBot="1" x14ac:dyDescent="0.25">
      <c r="A34" s="10" t="s">
        <v>13</v>
      </c>
      <c r="B34" s="11">
        <f>B35+B36</f>
        <v>508590.5</v>
      </c>
    </row>
    <row r="35" spans="1:2" ht="13.5" thickBot="1" x14ac:dyDescent="0.25">
      <c r="A35" s="12" t="s">
        <v>14</v>
      </c>
      <c r="B35" s="13">
        <v>477848.41</v>
      </c>
    </row>
    <row r="36" spans="1:2" ht="13.5" thickBot="1" x14ac:dyDescent="0.25">
      <c r="A36" s="12" t="s">
        <v>351</v>
      </c>
      <c r="B36" s="13">
        <v>30742.09</v>
      </c>
    </row>
    <row r="37" spans="1:2" ht="13.5" thickBot="1" x14ac:dyDescent="0.25">
      <c r="A37" s="10" t="s">
        <v>15</v>
      </c>
      <c r="B37" s="11">
        <f>B38</f>
        <v>40993</v>
      </c>
    </row>
    <row r="38" spans="1:2" ht="13.5" thickBot="1" x14ac:dyDescent="0.25">
      <c r="A38" s="12" t="s">
        <v>16</v>
      </c>
      <c r="B38" s="13">
        <v>40993</v>
      </c>
    </row>
    <row r="39" spans="1:2" ht="13.5" thickBot="1" x14ac:dyDescent="0.25">
      <c r="A39" s="10" t="s">
        <v>17</v>
      </c>
      <c r="B39" s="11">
        <f>SUM(B40:B44)</f>
        <v>854507.70000000007</v>
      </c>
    </row>
    <row r="40" spans="1:2" ht="13.5" thickBot="1" x14ac:dyDescent="0.25">
      <c r="A40" s="12" t="s">
        <v>18</v>
      </c>
      <c r="B40" s="13">
        <v>30000</v>
      </c>
    </row>
    <row r="41" spans="1:2" ht="13.5" thickBot="1" x14ac:dyDescent="0.25">
      <c r="A41" s="12" t="s">
        <v>19</v>
      </c>
      <c r="B41" s="13">
        <v>486191.96</v>
      </c>
    </row>
    <row r="42" spans="1:2" ht="13.5" thickBot="1" x14ac:dyDescent="0.25">
      <c r="A42" s="12" t="s">
        <v>20</v>
      </c>
      <c r="B42" s="13">
        <v>319676.84000000003</v>
      </c>
    </row>
    <row r="43" spans="1:2" ht="13.5" thickBot="1" x14ac:dyDescent="0.25">
      <c r="A43" s="12" t="s">
        <v>21</v>
      </c>
      <c r="B43" s="13">
        <v>9933.25</v>
      </c>
    </row>
    <row r="44" spans="1:2" ht="13.5" thickBot="1" x14ac:dyDescent="0.25">
      <c r="A44" s="12" t="s">
        <v>22</v>
      </c>
      <c r="B44" s="13">
        <v>8705.65</v>
      </c>
    </row>
    <row r="45" spans="1:2" ht="13.5" thickBot="1" x14ac:dyDescent="0.25">
      <c r="A45" s="10" t="s">
        <v>23</v>
      </c>
      <c r="B45" s="11">
        <f>B46+B83+B88+B91+B94+B97</f>
        <v>7892465.4499999993</v>
      </c>
    </row>
    <row r="46" spans="1:2" ht="13.5" thickBot="1" x14ac:dyDescent="0.25">
      <c r="A46" s="10" t="s">
        <v>24</v>
      </c>
      <c r="B46" s="11">
        <f>B47+B49+B51+B53+B55+B57+B59+B61+B63+B65+B67+B69+B71+B73+B75+B77+B79+B81</f>
        <v>7737649.6899999995</v>
      </c>
    </row>
    <row r="47" spans="1:2" ht="13.5" thickBot="1" x14ac:dyDescent="0.25">
      <c r="A47" s="10" t="s">
        <v>25</v>
      </c>
      <c r="B47" s="11">
        <f>B48</f>
        <v>30050.04</v>
      </c>
    </row>
    <row r="48" spans="1:2" ht="13.5" thickBot="1" x14ac:dyDescent="0.25">
      <c r="A48" s="12" t="s">
        <v>26</v>
      </c>
      <c r="B48" s="13">
        <v>30050.04</v>
      </c>
    </row>
    <row r="49" spans="1:2" ht="13.5" thickBot="1" x14ac:dyDescent="0.25">
      <c r="A49" s="10" t="s">
        <v>27</v>
      </c>
      <c r="B49" s="11">
        <f t="shared" ref="B49" si="0">B50</f>
        <v>30133.05</v>
      </c>
    </row>
    <row r="50" spans="1:2" ht="13.5" thickBot="1" x14ac:dyDescent="0.25">
      <c r="A50" s="12" t="s">
        <v>28</v>
      </c>
      <c r="B50" s="13">
        <v>30133.05</v>
      </c>
    </row>
    <row r="51" spans="1:2" ht="13.5" thickBot="1" x14ac:dyDescent="0.25">
      <c r="A51" s="10" t="s">
        <v>29</v>
      </c>
      <c r="B51" s="11">
        <f t="shared" ref="B51" si="1">B52</f>
        <v>30042.92</v>
      </c>
    </row>
    <row r="52" spans="1:2" ht="13.5" thickBot="1" x14ac:dyDescent="0.25">
      <c r="A52" s="12" t="s">
        <v>30</v>
      </c>
      <c r="B52" s="13">
        <v>30042.92</v>
      </c>
    </row>
    <row r="53" spans="1:2" ht="13.5" thickBot="1" x14ac:dyDescent="0.25">
      <c r="A53" s="10" t="s">
        <v>31</v>
      </c>
      <c r="B53" s="11">
        <f t="shared" ref="B53" si="2">B54</f>
        <v>30000</v>
      </c>
    </row>
    <row r="54" spans="1:2" ht="13.5" thickBot="1" x14ac:dyDescent="0.25">
      <c r="A54" s="12" t="s">
        <v>32</v>
      </c>
      <c r="B54" s="13">
        <v>30000</v>
      </c>
    </row>
    <row r="55" spans="1:2" ht="13.5" thickBot="1" x14ac:dyDescent="0.25">
      <c r="A55" s="10" t="s">
        <v>33</v>
      </c>
      <c r="B55" s="11">
        <f t="shared" ref="B55" si="3">B56</f>
        <v>29982.6</v>
      </c>
    </row>
    <row r="56" spans="1:2" ht="13.5" thickBot="1" x14ac:dyDescent="0.25">
      <c r="A56" s="12" t="s">
        <v>34</v>
      </c>
      <c r="B56" s="13">
        <v>29982.6</v>
      </c>
    </row>
    <row r="57" spans="1:2" ht="26.25" thickBot="1" x14ac:dyDescent="0.25">
      <c r="A57" s="10" t="s">
        <v>35</v>
      </c>
      <c r="B57" s="11">
        <f t="shared" ref="B57" si="4">B58</f>
        <v>30000</v>
      </c>
    </row>
    <row r="58" spans="1:2" ht="13.5" thickBot="1" x14ac:dyDescent="0.25">
      <c r="A58" s="12" t="s">
        <v>36</v>
      </c>
      <c r="B58" s="13">
        <v>30000</v>
      </c>
    </row>
    <row r="59" spans="1:2" ht="13.5" thickBot="1" x14ac:dyDescent="0.25">
      <c r="A59" s="10" t="s">
        <v>37</v>
      </c>
      <c r="B59" s="11">
        <f t="shared" ref="B59" si="5">B60</f>
        <v>30000</v>
      </c>
    </row>
    <row r="60" spans="1:2" ht="13.5" thickBot="1" x14ac:dyDescent="0.25">
      <c r="A60" s="12" t="s">
        <v>38</v>
      </c>
      <c r="B60" s="13">
        <v>30000</v>
      </c>
    </row>
    <row r="61" spans="1:2" ht="13.5" thickBot="1" x14ac:dyDescent="0.25">
      <c r="A61" s="10" t="s">
        <v>39</v>
      </c>
      <c r="B61" s="11">
        <f t="shared" ref="B61" si="6">B62</f>
        <v>30042.91</v>
      </c>
    </row>
    <row r="62" spans="1:2" ht="13.5" thickBot="1" x14ac:dyDescent="0.25">
      <c r="A62" s="12" t="s">
        <v>40</v>
      </c>
      <c r="B62" s="13">
        <v>30042.91</v>
      </c>
    </row>
    <row r="63" spans="1:2" ht="13.5" thickBot="1" x14ac:dyDescent="0.25">
      <c r="A63" s="10" t="s">
        <v>41</v>
      </c>
      <c r="B63" s="11">
        <f t="shared" ref="B63" si="7">B64</f>
        <v>30042.92</v>
      </c>
    </row>
    <row r="64" spans="1:2" ht="13.5" thickBot="1" x14ac:dyDescent="0.25">
      <c r="A64" s="12" t="s">
        <v>42</v>
      </c>
      <c r="B64" s="13">
        <v>30042.92</v>
      </c>
    </row>
    <row r="65" spans="1:2" ht="26.25" thickBot="1" x14ac:dyDescent="0.25">
      <c r="A65" s="10" t="s">
        <v>43</v>
      </c>
      <c r="B65" s="11">
        <f t="shared" ref="B65" si="8">B66</f>
        <v>30042.92</v>
      </c>
    </row>
    <row r="66" spans="1:2" ht="13.5" thickBot="1" x14ac:dyDescent="0.25">
      <c r="A66" s="12" t="s">
        <v>44</v>
      </c>
      <c r="B66" s="13">
        <v>30042.92</v>
      </c>
    </row>
    <row r="67" spans="1:2" ht="26.25" thickBot="1" x14ac:dyDescent="0.25">
      <c r="A67" s="10" t="s">
        <v>45</v>
      </c>
      <c r="B67" s="11">
        <f t="shared" ref="B67" si="9">B68</f>
        <v>30018.880000000001</v>
      </c>
    </row>
    <row r="68" spans="1:2" ht="13.5" thickBot="1" x14ac:dyDescent="0.25">
      <c r="A68" s="12" t="s">
        <v>46</v>
      </c>
      <c r="B68" s="13">
        <v>30018.880000000001</v>
      </c>
    </row>
    <row r="69" spans="1:2" ht="26.25" thickBot="1" x14ac:dyDescent="0.25">
      <c r="A69" s="10" t="s">
        <v>47</v>
      </c>
      <c r="B69" s="11">
        <f t="shared" ref="B69" si="10">B70</f>
        <v>31462.84</v>
      </c>
    </row>
    <row r="70" spans="1:2" ht="13.5" thickBot="1" x14ac:dyDescent="0.25">
      <c r="A70" s="12" t="s">
        <v>48</v>
      </c>
      <c r="B70" s="13">
        <v>31462.84</v>
      </c>
    </row>
    <row r="71" spans="1:2" ht="26.25" thickBot="1" x14ac:dyDescent="0.25">
      <c r="A71" s="10" t="s">
        <v>49</v>
      </c>
      <c r="B71" s="11">
        <f t="shared" ref="B71" si="11">B72</f>
        <v>23146.35</v>
      </c>
    </row>
    <row r="72" spans="1:2" ht="13.5" thickBot="1" x14ac:dyDescent="0.25">
      <c r="A72" s="12" t="s">
        <v>50</v>
      </c>
      <c r="B72" s="13">
        <v>23146.35</v>
      </c>
    </row>
    <row r="73" spans="1:2" ht="26.25" thickBot="1" x14ac:dyDescent="0.25">
      <c r="A73" s="10" t="s">
        <v>51</v>
      </c>
      <c r="B73" s="11">
        <f t="shared" ref="B73" si="12">B74</f>
        <v>296.42</v>
      </c>
    </row>
    <row r="74" spans="1:2" ht="13.5" thickBot="1" x14ac:dyDescent="0.25">
      <c r="A74" s="12" t="s">
        <v>52</v>
      </c>
      <c r="B74" s="13">
        <v>296.42</v>
      </c>
    </row>
    <row r="75" spans="1:2" ht="26.25" thickBot="1" x14ac:dyDescent="0.25">
      <c r="A75" s="10" t="s">
        <v>53</v>
      </c>
      <c r="B75" s="11">
        <f t="shared" ref="B75" si="13">B76</f>
        <v>31878.01</v>
      </c>
    </row>
    <row r="76" spans="1:2" ht="13.5" thickBot="1" x14ac:dyDescent="0.25">
      <c r="A76" s="12" t="s">
        <v>54</v>
      </c>
      <c r="B76" s="13">
        <v>31878.01</v>
      </c>
    </row>
    <row r="77" spans="1:2" ht="26.25" thickBot="1" x14ac:dyDescent="0.25">
      <c r="A77" s="10" t="s">
        <v>342</v>
      </c>
      <c r="B77" s="11">
        <f t="shared" ref="B77:B81" si="14">B78</f>
        <v>511181.44</v>
      </c>
    </row>
    <row r="78" spans="1:2" ht="13.5" thickBot="1" x14ac:dyDescent="0.25">
      <c r="A78" s="12" t="s">
        <v>352</v>
      </c>
      <c r="B78" s="13">
        <v>511181.44</v>
      </c>
    </row>
    <row r="79" spans="1:2" ht="26.25" thickBot="1" x14ac:dyDescent="0.25">
      <c r="A79" s="10" t="s">
        <v>353</v>
      </c>
      <c r="B79" s="11">
        <f t="shared" si="14"/>
        <v>1625709.58</v>
      </c>
    </row>
    <row r="80" spans="1:2" ht="13.5" thickBot="1" x14ac:dyDescent="0.25">
      <c r="A80" s="12" t="s">
        <v>354</v>
      </c>
      <c r="B80" s="13">
        <v>1625709.58</v>
      </c>
    </row>
    <row r="81" spans="1:2" ht="26.25" thickBot="1" x14ac:dyDescent="0.25">
      <c r="A81" s="10" t="s">
        <v>355</v>
      </c>
      <c r="B81" s="11">
        <f t="shared" si="14"/>
        <v>5183618.8099999996</v>
      </c>
    </row>
    <row r="82" spans="1:2" ht="13.5" thickBot="1" x14ac:dyDescent="0.25">
      <c r="A82" s="12" t="s">
        <v>356</v>
      </c>
      <c r="B82" s="13">
        <v>5183618.8099999996</v>
      </c>
    </row>
    <row r="83" spans="1:2" ht="13.5" thickBot="1" x14ac:dyDescent="0.25">
      <c r="A83" s="10" t="s">
        <v>55</v>
      </c>
      <c r="B83" s="11">
        <f>B84+B86</f>
        <v>61003.990000000005</v>
      </c>
    </row>
    <row r="84" spans="1:2" ht="13.5" thickBot="1" x14ac:dyDescent="0.25">
      <c r="A84" s="10" t="s">
        <v>56</v>
      </c>
      <c r="B84" s="11">
        <v>29943</v>
      </c>
    </row>
    <row r="85" spans="1:2" ht="13.5" thickBot="1" x14ac:dyDescent="0.25">
      <c r="A85" s="12" t="s">
        <v>57</v>
      </c>
      <c r="B85" s="13">
        <v>29943</v>
      </c>
    </row>
    <row r="86" spans="1:2" ht="13.5" thickBot="1" x14ac:dyDescent="0.25">
      <c r="A86" s="10" t="s">
        <v>58</v>
      </c>
      <c r="B86" s="11">
        <f>B87</f>
        <v>31060.99</v>
      </c>
    </row>
    <row r="87" spans="1:2" ht="13.5" thickBot="1" x14ac:dyDescent="0.25">
      <c r="A87" s="12" t="s">
        <v>59</v>
      </c>
      <c r="B87" s="13">
        <v>31060.99</v>
      </c>
    </row>
    <row r="88" spans="1:2" ht="26.25" thickBot="1" x14ac:dyDescent="0.25">
      <c r="A88" s="10" t="s">
        <v>60</v>
      </c>
      <c r="B88" s="11">
        <f>B89</f>
        <v>31519.31</v>
      </c>
    </row>
    <row r="89" spans="1:2" ht="13.5" thickBot="1" x14ac:dyDescent="0.25">
      <c r="A89" s="10" t="s">
        <v>61</v>
      </c>
      <c r="B89" s="11">
        <f>B90</f>
        <v>31519.31</v>
      </c>
    </row>
    <row r="90" spans="1:2" ht="13.5" thickBot="1" x14ac:dyDescent="0.25">
      <c r="A90" s="12" t="s">
        <v>62</v>
      </c>
      <c r="B90" s="13">
        <v>31519.31</v>
      </c>
    </row>
    <row r="91" spans="1:2" ht="26.25" thickBot="1" x14ac:dyDescent="0.25">
      <c r="A91" s="10" t="s">
        <v>63</v>
      </c>
      <c r="B91" s="11">
        <f>B92</f>
        <v>30042.95</v>
      </c>
    </row>
    <row r="92" spans="1:2" ht="26.25" thickBot="1" x14ac:dyDescent="0.25">
      <c r="A92" s="10" t="s">
        <v>64</v>
      </c>
      <c r="B92" s="11">
        <f>B93</f>
        <v>30042.95</v>
      </c>
    </row>
    <row r="93" spans="1:2" ht="13.5" thickBot="1" x14ac:dyDescent="0.25">
      <c r="A93" s="12" t="s">
        <v>65</v>
      </c>
      <c r="B93" s="13">
        <v>30042.95</v>
      </c>
    </row>
    <row r="94" spans="1:2" ht="13.5" thickBot="1" x14ac:dyDescent="0.25">
      <c r="A94" s="10" t="s">
        <v>66</v>
      </c>
      <c r="B94" s="11">
        <f>B95</f>
        <v>31204.560000000001</v>
      </c>
    </row>
    <row r="95" spans="1:2" ht="26.25" thickBot="1" x14ac:dyDescent="0.25">
      <c r="A95" s="10" t="s">
        <v>67</v>
      </c>
      <c r="B95" s="11">
        <f>B96</f>
        <v>31204.560000000001</v>
      </c>
    </row>
    <row r="96" spans="1:2" ht="13.5" thickBot="1" x14ac:dyDescent="0.25">
      <c r="A96" s="12" t="s">
        <v>68</v>
      </c>
      <c r="B96" s="13">
        <v>31204.560000000001</v>
      </c>
    </row>
    <row r="97" spans="1:3" ht="26.25" thickBot="1" x14ac:dyDescent="0.25">
      <c r="A97" s="10" t="s">
        <v>357</v>
      </c>
      <c r="B97" s="11">
        <f>B98</f>
        <v>1044.95</v>
      </c>
    </row>
    <row r="98" spans="1:3" ht="26.25" thickBot="1" x14ac:dyDescent="0.25">
      <c r="A98" s="10" t="s">
        <v>358</v>
      </c>
      <c r="B98" s="11">
        <f>B99</f>
        <v>1044.95</v>
      </c>
    </row>
    <row r="99" spans="1:3" ht="13.5" thickBot="1" x14ac:dyDescent="0.25">
      <c r="A99" s="12" t="s">
        <v>359</v>
      </c>
      <c r="B99" s="13">
        <v>1044.95</v>
      </c>
    </row>
    <row r="100" spans="1:3" ht="13.5" thickBot="1" x14ac:dyDescent="0.25">
      <c r="A100" s="10" t="s">
        <v>69</v>
      </c>
      <c r="B100" s="11">
        <f>B101</f>
        <v>1691.84</v>
      </c>
    </row>
    <row r="101" spans="1:3" ht="13.5" thickBot="1" x14ac:dyDescent="0.25">
      <c r="A101" s="12" t="s">
        <v>70</v>
      </c>
      <c r="B101" s="13">
        <v>1691.84</v>
      </c>
    </row>
    <row r="102" spans="1:3" ht="13.5" thickBot="1" x14ac:dyDescent="0.25">
      <c r="A102" s="31" t="s">
        <v>341</v>
      </c>
      <c r="B102" s="16">
        <f>B34+B37+B39+B45+B100</f>
        <v>9298248.4899999984</v>
      </c>
    </row>
    <row r="103" spans="1:3" x14ac:dyDescent="0.2">
      <c r="A103" s="23"/>
    </row>
    <row r="104" spans="1:3" ht="35.25" customHeight="1" x14ac:dyDescent="0.2">
      <c r="A104" s="106" t="s">
        <v>71</v>
      </c>
      <c r="B104" s="106"/>
      <c r="C104" s="106"/>
    </row>
    <row r="105" spans="1:3" ht="15" customHeight="1" x14ac:dyDescent="0.2">
      <c r="A105" s="43"/>
      <c r="B105" s="43"/>
      <c r="C105" s="43"/>
    </row>
    <row r="106" spans="1:3" ht="13.5" x14ac:dyDescent="0.2">
      <c r="A106" s="44" t="s">
        <v>301</v>
      </c>
    </row>
    <row r="107" spans="1:3" x14ac:dyDescent="0.2">
      <c r="A107" s="44"/>
    </row>
    <row r="108" spans="1:3" ht="171" customHeight="1" x14ac:dyDescent="0.2">
      <c r="A108" s="106" t="s">
        <v>511</v>
      </c>
      <c r="B108" s="106"/>
      <c r="C108" s="106"/>
    </row>
    <row r="109" spans="1:3" ht="13.5" thickBot="1" x14ac:dyDescent="0.25">
      <c r="A109" s="23"/>
    </row>
    <row r="110" spans="1:3" ht="13.5" thickBot="1" x14ac:dyDescent="0.25">
      <c r="A110" s="8" t="s">
        <v>8</v>
      </c>
      <c r="B110" s="9" t="s">
        <v>9</v>
      </c>
    </row>
    <row r="111" spans="1:3" ht="13.5" thickBot="1" x14ac:dyDescent="0.25">
      <c r="A111" s="17" t="s">
        <v>13</v>
      </c>
      <c r="B111" s="18">
        <f>B112</f>
        <v>571002.30000000005</v>
      </c>
    </row>
    <row r="112" spans="1:3" ht="13.5" thickBot="1" x14ac:dyDescent="0.25">
      <c r="A112" s="12" t="s">
        <v>351</v>
      </c>
      <c r="B112" s="15">
        <v>571002.30000000005</v>
      </c>
    </row>
    <row r="113" spans="1:2" ht="13.5" thickBot="1" x14ac:dyDescent="0.25">
      <c r="A113" s="17" t="s">
        <v>15</v>
      </c>
      <c r="B113" s="18">
        <f>B114</f>
        <v>184364.39</v>
      </c>
    </row>
    <row r="114" spans="1:2" ht="13.5" thickBot="1" x14ac:dyDescent="0.25">
      <c r="A114" s="12" t="s">
        <v>16</v>
      </c>
      <c r="B114" s="15">
        <v>184364.39</v>
      </c>
    </row>
    <row r="115" spans="1:2" ht="13.5" thickBot="1" x14ac:dyDescent="0.25">
      <c r="A115" s="10" t="s">
        <v>17</v>
      </c>
      <c r="B115" s="16">
        <f>B116</f>
        <v>39233.660000000003</v>
      </c>
    </row>
    <row r="116" spans="1:2" ht="13.5" thickBot="1" x14ac:dyDescent="0.25">
      <c r="A116" s="12" t="s">
        <v>18</v>
      </c>
      <c r="B116" s="15">
        <v>39233.660000000003</v>
      </c>
    </row>
    <row r="117" spans="1:2" ht="13.5" thickBot="1" x14ac:dyDescent="0.25">
      <c r="A117" s="10" t="s">
        <v>23</v>
      </c>
      <c r="B117" s="11">
        <f>B118+B149+B152+B155</f>
        <v>151751623.27000001</v>
      </c>
    </row>
    <row r="118" spans="1:2" ht="13.5" thickBot="1" x14ac:dyDescent="0.25">
      <c r="A118" s="10" t="s">
        <v>24</v>
      </c>
      <c r="B118" s="11">
        <f>B119+B121+B123+B125+B127+B129+B131+B133+B135+B137+B139+B141+B143+B145+B147</f>
        <v>142236896.95000002</v>
      </c>
    </row>
    <row r="119" spans="1:2" ht="13.5" thickBot="1" x14ac:dyDescent="0.25">
      <c r="A119" s="10" t="s">
        <v>72</v>
      </c>
      <c r="B119" s="11">
        <f>B120</f>
        <v>14206065.76</v>
      </c>
    </row>
    <row r="120" spans="1:2" ht="13.5" thickBot="1" x14ac:dyDescent="0.25">
      <c r="A120" s="12" t="s">
        <v>26</v>
      </c>
      <c r="B120" s="13">
        <v>14206065.76</v>
      </c>
    </row>
    <row r="121" spans="1:2" ht="13.5" thickBot="1" x14ac:dyDescent="0.25">
      <c r="A121" s="10" t="s">
        <v>73</v>
      </c>
      <c r="B121" s="11">
        <f t="shared" ref="B121" si="15">B122</f>
        <v>1635615.24</v>
      </c>
    </row>
    <row r="122" spans="1:2" ht="13.5" thickBot="1" x14ac:dyDescent="0.25">
      <c r="A122" s="12" t="s">
        <v>74</v>
      </c>
      <c r="B122" s="13">
        <v>1635615.24</v>
      </c>
    </row>
    <row r="123" spans="1:2" ht="13.5" thickBot="1" x14ac:dyDescent="0.25">
      <c r="A123" s="10" t="s">
        <v>75</v>
      </c>
      <c r="B123" s="11">
        <f t="shared" ref="B123" si="16">B124</f>
        <v>11404891.34</v>
      </c>
    </row>
    <row r="124" spans="1:2" ht="13.5" thickBot="1" x14ac:dyDescent="0.25">
      <c r="A124" s="12" t="s">
        <v>28</v>
      </c>
      <c r="B124" s="13">
        <v>11404891.34</v>
      </c>
    </row>
    <row r="125" spans="1:2" ht="13.5" thickBot="1" x14ac:dyDescent="0.25">
      <c r="A125" s="10" t="s">
        <v>76</v>
      </c>
      <c r="B125" s="11">
        <f t="shared" ref="B125" si="17">B126</f>
        <v>6094682.0999999996</v>
      </c>
    </row>
    <row r="126" spans="1:2" ht="13.5" thickBot="1" x14ac:dyDescent="0.25">
      <c r="A126" s="12" t="s">
        <v>30</v>
      </c>
      <c r="B126" s="13">
        <v>6094682.0999999996</v>
      </c>
    </row>
    <row r="127" spans="1:2" ht="13.5" thickBot="1" x14ac:dyDescent="0.25">
      <c r="A127" s="10" t="s">
        <v>77</v>
      </c>
      <c r="B127" s="11">
        <f t="shared" ref="B127" si="18">B128</f>
        <v>4035090.63</v>
      </c>
    </row>
    <row r="128" spans="1:2" ht="13.5" thickBot="1" x14ac:dyDescent="0.25">
      <c r="A128" s="12" t="s">
        <v>32</v>
      </c>
      <c r="B128" s="13">
        <v>4035090.63</v>
      </c>
    </row>
    <row r="129" spans="1:2" ht="13.5" thickBot="1" x14ac:dyDescent="0.25">
      <c r="A129" s="10" t="s">
        <v>78</v>
      </c>
      <c r="B129" s="11">
        <f t="shared" ref="B129" si="19">B130</f>
        <v>2089922.34</v>
      </c>
    </row>
    <row r="130" spans="1:2" ht="13.5" thickBot="1" x14ac:dyDescent="0.25">
      <c r="A130" s="12" t="s">
        <v>34</v>
      </c>
      <c r="B130" s="13">
        <v>2089922.34</v>
      </c>
    </row>
    <row r="131" spans="1:2" ht="13.5" thickBot="1" x14ac:dyDescent="0.25">
      <c r="A131" s="10" t="s">
        <v>79</v>
      </c>
      <c r="B131" s="11">
        <f t="shared" ref="B131" si="20">B132</f>
        <v>103125.73</v>
      </c>
    </row>
    <row r="132" spans="1:2" ht="13.5" thickBot="1" x14ac:dyDescent="0.25">
      <c r="A132" s="12" t="s">
        <v>36</v>
      </c>
      <c r="B132" s="13">
        <v>103125.73</v>
      </c>
    </row>
    <row r="133" spans="1:2" ht="13.5" thickBot="1" x14ac:dyDescent="0.25">
      <c r="A133" s="10" t="s">
        <v>80</v>
      </c>
      <c r="B133" s="11">
        <f t="shared" ref="B133" si="21">B134</f>
        <v>17663.59</v>
      </c>
    </row>
    <row r="134" spans="1:2" ht="13.5" thickBot="1" x14ac:dyDescent="0.25">
      <c r="A134" s="12" t="s">
        <v>38</v>
      </c>
      <c r="B134" s="13">
        <v>17663.59</v>
      </c>
    </row>
    <row r="135" spans="1:2" ht="13.5" thickBot="1" x14ac:dyDescent="0.25">
      <c r="A135" s="10" t="s">
        <v>81</v>
      </c>
      <c r="B135" s="11">
        <f t="shared" ref="B135" si="22">B136</f>
        <v>3531691.64</v>
      </c>
    </row>
    <row r="136" spans="1:2" ht="13.5" thickBot="1" x14ac:dyDescent="0.25">
      <c r="A136" s="12" t="s">
        <v>40</v>
      </c>
      <c r="B136" s="13">
        <v>3531691.64</v>
      </c>
    </row>
    <row r="137" spans="1:2" ht="13.5" thickBot="1" x14ac:dyDescent="0.25">
      <c r="A137" s="10" t="s">
        <v>82</v>
      </c>
      <c r="B137" s="11">
        <f t="shared" ref="B137" si="23">B138</f>
        <v>72545.52</v>
      </c>
    </row>
    <row r="138" spans="1:2" ht="13.5" thickBot="1" x14ac:dyDescent="0.25">
      <c r="A138" s="12" t="s">
        <v>42</v>
      </c>
      <c r="B138" s="13">
        <v>72545.52</v>
      </c>
    </row>
    <row r="139" spans="1:2" ht="13.5" thickBot="1" x14ac:dyDescent="0.25">
      <c r="A139" s="10" t="s">
        <v>83</v>
      </c>
      <c r="B139" s="11">
        <f t="shared" ref="B139" si="24">B140</f>
        <v>450021.09</v>
      </c>
    </row>
    <row r="140" spans="1:2" ht="13.5" thickBot="1" x14ac:dyDescent="0.25">
      <c r="A140" s="12" t="s">
        <v>44</v>
      </c>
      <c r="B140" s="13">
        <v>450021.09</v>
      </c>
    </row>
    <row r="141" spans="1:2" ht="26.25" thickBot="1" x14ac:dyDescent="0.25">
      <c r="A141" s="10" t="s">
        <v>84</v>
      </c>
      <c r="B141" s="11">
        <f t="shared" ref="B141" si="25">B142</f>
        <v>1398616.56</v>
      </c>
    </row>
    <row r="142" spans="1:2" ht="13.5" thickBot="1" x14ac:dyDescent="0.25">
      <c r="A142" s="12" t="s">
        <v>46</v>
      </c>
      <c r="B142" s="13">
        <v>1398616.56</v>
      </c>
    </row>
    <row r="143" spans="1:2" ht="26.25" thickBot="1" x14ac:dyDescent="0.25">
      <c r="A143" s="10" t="s">
        <v>85</v>
      </c>
      <c r="B143" s="11">
        <f t="shared" ref="B143" si="26">B144</f>
        <v>402430.55</v>
      </c>
    </row>
    <row r="144" spans="1:2" ht="13.5" thickBot="1" x14ac:dyDescent="0.25">
      <c r="A144" s="12" t="s">
        <v>48</v>
      </c>
      <c r="B144" s="13">
        <v>402430.55</v>
      </c>
    </row>
    <row r="145" spans="1:2" ht="26.25" thickBot="1" x14ac:dyDescent="0.25">
      <c r="A145" s="10" t="s">
        <v>86</v>
      </c>
      <c r="B145" s="11">
        <f t="shared" ref="B145" si="27">B146</f>
        <v>2695859.21</v>
      </c>
    </row>
    <row r="146" spans="1:2" ht="13.5" thickBot="1" x14ac:dyDescent="0.25">
      <c r="A146" s="12" t="s">
        <v>54</v>
      </c>
      <c r="B146" s="13">
        <v>2695859.21</v>
      </c>
    </row>
    <row r="147" spans="1:2" ht="26.25" thickBot="1" x14ac:dyDescent="0.25">
      <c r="A147" s="10" t="s">
        <v>342</v>
      </c>
      <c r="B147" s="11">
        <f t="shared" ref="B147" si="28">B148</f>
        <v>94098675.650000006</v>
      </c>
    </row>
    <row r="148" spans="1:2" ht="13.5" thickBot="1" x14ac:dyDescent="0.25">
      <c r="A148" s="12" t="s">
        <v>352</v>
      </c>
      <c r="B148" s="13">
        <v>94098675.650000006</v>
      </c>
    </row>
    <row r="149" spans="1:2" ht="26.25" thickBot="1" x14ac:dyDescent="0.25">
      <c r="A149" s="10" t="s">
        <v>60</v>
      </c>
      <c r="B149" s="11">
        <f>B150</f>
        <v>273358.57</v>
      </c>
    </row>
    <row r="150" spans="1:2" ht="13.5" thickBot="1" x14ac:dyDescent="0.25">
      <c r="A150" s="10" t="s">
        <v>61</v>
      </c>
      <c r="B150" s="11">
        <f>B151</f>
        <v>273358.57</v>
      </c>
    </row>
    <row r="151" spans="1:2" ht="13.5" thickBot="1" x14ac:dyDescent="0.25">
      <c r="A151" s="12" t="s">
        <v>62</v>
      </c>
      <c r="B151" s="13">
        <v>273358.57</v>
      </c>
    </row>
    <row r="152" spans="1:2" ht="26.25" thickBot="1" x14ac:dyDescent="0.25">
      <c r="A152" s="10" t="s">
        <v>63</v>
      </c>
      <c r="B152" s="11">
        <f>B153</f>
        <v>3398980.09</v>
      </c>
    </row>
    <row r="153" spans="1:2" ht="26.25" thickBot="1" x14ac:dyDescent="0.25">
      <c r="A153" s="10" t="s">
        <v>64</v>
      </c>
      <c r="B153" s="11">
        <f>B154</f>
        <v>3398980.09</v>
      </c>
    </row>
    <row r="154" spans="1:2" ht="13.5" thickBot="1" x14ac:dyDescent="0.25">
      <c r="A154" s="12" t="s">
        <v>65</v>
      </c>
      <c r="B154" s="13">
        <v>3398980.09</v>
      </c>
    </row>
    <row r="155" spans="1:2" ht="13.5" thickBot="1" x14ac:dyDescent="0.25">
      <c r="A155" s="10" t="s">
        <v>66</v>
      </c>
      <c r="B155" s="11">
        <f>B156</f>
        <v>5842387.6600000001</v>
      </c>
    </row>
    <row r="156" spans="1:2" ht="26.25" thickBot="1" x14ac:dyDescent="0.25">
      <c r="A156" s="10" t="s">
        <v>67</v>
      </c>
      <c r="B156" s="11">
        <f>B157</f>
        <v>5842387.6600000001</v>
      </c>
    </row>
    <row r="157" spans="1:2" ht="13.5" thickBot="1" x14ac:dyDescent="0.25">
      <c r="A157" s="12" t="s">
        <v>68</v>
      </c>
      <c r="B157" s="13">
        <v>5842387.6600000001</v>
      </c>
    </row>
    <row r="158" spans="1:2" ht="13.5" thickBot="1" x14ac:dyDescent="0.25">
      <c r="A158" s="31" t="s">
        <v>341</v>
      </c>
      <c r="B158" s="16">
        <f>B111+B113+B115+B117</f>
        <v>152546223.62</v>
      </c>
    </row>
    <row r="159" spans="1:2" x14ac:dyDescent="0.2">
      <c r="A159" s="23"/>
    </row>
    <row r="160" spans="1:2" ht="13.5" x14ac:dyDescent="0.2">
      <c r="A160" s="108" t="s">
        <v>512</v>
      </c>
      <c r="B160" s="108"/>
    </row>
    <row r="161" spans="1:3" x14ac:dyDescent="0.2">
      <c r="A161" s="101"/>
      <c r="B161" s="101"/>
    </row>
    <row r="162" spans="1:3" ht="162" customHeight="1" x14ac:dyDescent="0.2">
      <c r="A162" s="106" t="s">
        <v>361</v>
      </c>
      <c r="B162" s="106"/>
      <c r="C162" s="106"/>
    </row>
    <row r="163" spans="1:3" ht="13.5" thickBot="1" x14ac:dyDescent="0.25">
      <c r="A163" s="23"/>
    </row>
    <row r="164" spans="1:3" ht="13.5" thickBot="1" x14ac:dyDescent="0.25">
      <c r="A164" s="2" t="s">
        <v>8</v>
      </c>
      <c r="B164" s="3" t="s">
        <v>9</v>
      </c>
    </row>
    <row r="165" spans="1:3" ht="13.5" thickBot="1" x14ac:dyDescent="0.25">
      <c r="A165" s="19" t="s">
        <v>87</v>
      </c>
      <c r="B165" s="20"/>
    </row>
    <row r="166" spans="1:3" ht="13.5" thickBot="1" x14ac:dyDescent="0.25">
      <c r="A166" s="21" t="s">
        <v>74</v>
      </c>
      <c r="B166" s="22">
        <v>41560.68</v>
      </c>
    </row>
    <row r="167" spans="1:3" ht="13.5" thickBot="1" x14ac:dyDescent="0.25">
      <c r="A167" s="6" t="s">
        <v>341</v>
      </c>
      <c r="B167" s="7">
        <f>B166</f>
        <v>41560.68</v>
      </c>
    </row>
    <row r="168" spans="1:3" x14ac:dyDescent="0.2">
      <c r="A168" s="23"/>
    </row>
    <row r="169" spans="1:3" ht="15" x14ac:dyDescent="0.2">
      <c r="A169" s="42" t="s">
        <v>88</v>
      </c>
    </row>
    <row r="170" spans="1:3" ht="15" x14ac:dyDescent="0.2">
      <c r="A170" s="42"/>
    </row>
    <row r="171" spans="1:3" ht="13.5" x14ac:dyDescent="0.2">
      <c r="A171" s="44" t="s">
        <v>302</v>
      </c>
    </row>
    <row r="172" spans="1:3" ht="60.75" customHeight="1" x14ac:dyDescent="0.2">
      <c r="A172" s="106" t="s">
        <v>343</v>
      </c>
      <c r="B172" s="106"/>
      <c r="C172" s="106"/>
    </row>
    <row r="173" spans="1:3" ht="13.5" thickBot="1" x14ac:dyDescent="0.25">
      <c r="A173" s="23"/>
    </row>
    <row r="174" spans="1:3" ht="13.5" thickBot="1" x14ac:dyDescent="0.25">
      <c r="A174" s="24" t="s">
        <v>8</v>
      </c>
      <c r="B174" s="25" t="s">
        <v>89</v>
      </c>
    </row>
    <row r="175" spans="1:3" ht="13.5" thickBot="1" x14ac:dyDescent="0.25">
      <c r="A175" s="26" t="s">
        <v>90</v>
      </c>
      <c r="B175" s="27">
        <v>19530.509999999998</v>
      </c>
    </row>
    <row r="176" spans="1:3" ht="13.5" thickBot="1" x14ac:dyDescent="0.25">
      <c r="A176" s="26" t="s">
        <v>91</v>
      </c>
      <c r="B176" s="28">
        <v>527.89</v>
      </c>
    </row>
    <row r="177" spans="1:3" ht="13.5" thickBot="1" x14ac:dyDescent="0.25">
      <c r="A177" s="26" t="s">
        <v>92</v>
      </c>
      <c r="B177" s="28">
        <v>733.32</v>
      </c>
    </row>
    <row r="178" spans="1:3" ht="13.5" thickBot="1" x14ac:dyDescent="0.25">
      <c r="A178" s="26" t="s">
        <v>93</v>
      </c>
      <c r="B178" s="27">
        <v>588</v>
      </c>
    </row>
    <row r="179" spans="1:3" ht="13.5" thickBot="1" x14ac:dyDescent="0.25">
      <c r="A179" s="29" t="s">
        <v>341</v>
      </c>
      <c r="B179" s="30">
        <f>SUM(B175:B178)</f>
        <v>21379.719999999998</v>
      </c>
    </row>
    <row r="180" spans="1:3" x14ac:dyDescent="0.2">
      <c r="A180" s="23"/>
    </row>
    <row r="181" spans="1:3" ht="27" customHeight="1" x14ac:dyDescent="0.2">
      <c r="A181" s="106" t="s">
        <v>94</v>
      </c>
      <c r="B181" s="106"/>
      <c r="C181" s="106"/>
    </row>
    <row r="182" spans="1:3" x14ac:dyDescent="0.2">
      <c r="A182" s="23"/>
    </row>
    <row r="183" spans="1:3" ht="13.5" x14ac:dyDescent="0.2">
      <c r="A183" s="44" t="s">
        <v>303</v>
      </c>
    </row>
    <row r="184" spans="1:3" x14ac:dyDescent="0.2">
      <c r="A184" s="23"/>
    </row>
    <row r="185" spans="1:3" ht="13.5" customHeight="1" x14ac:dyDescent="0.2">
      <c r="A185" s="106" t="s">
        <v>344</v>
      </c>
      <c r="B185" s="106"/>
      <c r="C185" s="106"/>
    </row>
    <row r="186" spans="1:3" ht="13.5" customHeight="1" thickBot="1" x14ac:dyDescent="0.25">
      <c r="A186" s="100"/>
      <c r="B186" s="100"/>
      <c r="C186" s="100"/>
    </row>
    <row r="187" spans="1:3" ht="13.5" thickBot="1" x14ac:dyDescent="0.25">
      <c r="A187" s="8" t="s">
        <v>8</v>
      </c>
      <c r="B187" s="9" t="s">
        <v>9</v>
      </c>
    </row>
    <row r="188" spans="1:3" ht="13.5" thickBot="1" x14ac:dyDescent="0.25">
      <c r="A188" s="12" t="s">
        <v>95</v>
      </c>
      <c r="B188" s="27">
        <v>10.98</v>
      </c>
    </row>
    <row r="189" spans="1:3" ht="13.5" thickBot="1" x14ac:dyDescent="0.25">
      <c r="A189" s="12" t="s">
        <v>96</v>
      </c>
      <c r="B189" s="27">
        <v>1</v>
      </c>
    </row>
    <row r="190" spans="1:3" ht="13.5" thickBot="1" x14ac:dyDescent="0.25">
      <c r="A190" s="12" t="s">
        <v>97</v>
      </c>
      <c r="B190" s="27">
        <v>0.6</v>
      </c>
    </row>
    <row r="191" spans="1:3" ht="13.5" thickBot="1" x14ac:dyDescent="0.25">
      <c r="A191" s="12" t="s">
        <v>98</v>
      </c>
      <c r="B191" s="27">
        <v>90</v>
      </c>
    </row>
    <row r="192" spans="1:3" ht="13.5" thickBot="1" x14ac:dyDescent="0.25">
      <c r="A192" s="12" t="s">
        <v>90</v>
      </c>
      <c r="B192" s="27">
        <v>10906.03</v>
      </c>
    </row>
    <row r="193" spans="1:3" ht="13.5" thickBot="1" x14ac:dyDescent="0.25">
      <c r="A193" s="12" t="s">
        <v>99</v>
      </c>
      <c r="B193" s="27">
        <v>11581.28</v>
      </c>
    </row>
    <row r="194" spans="1:3" ht="13.5" thickBot="1" x14ac:dyDescent="0.25">
      <c r="A194" s="31" t="s">
        <v>341</v>
      </c>
      <c r="B194" s="30">
        <f>SUM(B188:B193)</f>
        <v>22589.89</v>
      </c>
    </row>
    <row r="195" spans="1:3" x14ac:dyDescent="0.2">
      <c r="A195" s="23"/>
    </row>
    <row r="196" spans="1:3" ht="24.75" customHeight="1" x14ac:dyDescent="0.2">
      <c r="A196" s="106" t="s">
        <v>362</v>
      </c>
      <c r="B196" s="106"/>
      <c r="C196" s="106"/>
    </row>
    <row r="197" spans="1:3" ht="15" x14ac:dyDescent="0.2">
      <c r="A197" s="42"/>
    </row>
    <row r="198" spans="1:3" ht="15" x14ac:dyDescent="0.2">
      <c r="A198" s="42" t="s">
        <v>100</v>
      </c>
    </row>
    <row r="199" spans="1:3" ht="15" x14ac:dyDescent="0.2">
      <c r="A199" s="42"/>
    </row>
    <row r="200" spans="1:3" ht="26.25" customHeight="1" x14ac:dyDescent="0.2">
      <c r="A200" s="105" t="s">
        <v>304</v>
      </c>
      <c r="B200" s="105"/>
      <c r="C200" s="105"/>
    </row>
    <row r="201" spans="1:3" ht="106.5" customHeight="1" thickBot="1" x14ac:dyDescent="0.25">
      <c r="A201" s="106" t="s">
        <v>513</v>
      </c>
      <c r="B201" s="106"/>
      <c r="C201" s="106"/>
    </row>
    <row r="202" spans="1:3" ht="13.5" thickBot="1" x14ac:dyDescent="0.25">
      <c r="A202" s="8" t="s">
        <v>8</v>
      </c>
      <c r="B202" s="9" t="s">
        <v>101</v>
      </c>
    </row>
    <row r="203" spans="1:3" ht="13.5" thickBot="1" x14ac:dyDescent="0.25">
      <c r="A203" s="10" t="s">
        <v>102</v>
      </c>
      <c r="B203" s="11">
        <f>SUM(B204:B206)</f>
        <v>179928.08000000002</v>
      </c>
    </row>
    <row r="204" spans="1:3" ht="13.5" thickBot="1" x14ac:dyDescent="0.25">
      <c r="A204" s="12" t="s">
        <v>363</v>
      </c>
      <c r="B204" s="13">
        <v>78296.160000000003</v>
      </c>
    </row>
    <row r="205" spans="1:3" ht="13.5" thickBot="1" x14ac:dyDescent="0.25">
      <c r="A205" s="12" t="s">
        <v>364</v>
      </c>
      <c r="B205" s="13">
        <v>4640</v>
      </c>
    </row>
    <row r="206" spans="1:3" ht="13.5" thickBot="1" x14ac:dyDescent="0.25">
      <c r="A206" s="12" t="s">
        <v>365</v>
      </c>
      <c r="B206" s="13">
        <v>96991.92</v>
      </c>
    </row>
    <row r="207" spans="1:3" ht="13.5" thickBot="1" x14ac:dyDescent="0.25">
      <c r="A207" s="10" t="s">
        <v>103</v>
      </c>
      <c r="B207" s="11">
        <f>SUM(B208:B211)</f>
        <v>9876771.75</v>
      </c>
    </row>
    <row r="208" spans="1:3" ht="13.5" thickBot="1" x14ac:dyDescent="0.25">
      <c r="A208" s="12" t="s">
        <v>104</v>
      </c>
      <c r="B208" s="13">
        <v>735500</v>
      </c>
    </row>
    <row r="209" spans="1:3" ht="13.5" thickBot="1" x14ac:dyDescent="0.25">
      <c r="A209" s="12" t="s">
        <v>105</v>
      </c>
      <c r="B209" s="13">
        <v>322425.07</v>
      </c>
    </row>
    <row r="210" spans="1:3" ht="13.5" thickBot="1" x14ac:dyDescent="0.25">
      <c r="A210" s="12" t="s">
        <v>106</v>
      </c>
      <c r="B210" s="13">
        <v>938386.68</v>
      </c>
    </row>
    <row r="211" spans="1:3" ht="13.5" thickBot="1" x14ac:dyDescent="0.25">
      <c r="A211" s="12" t="s">
        <v>345</v>
      </c>
      <c r="B211" s="13">
        <v>7880460</v>
      </c>
    </row>
    <row r="212" spans="1:3" ht="13.5" thickBot="1" x14ac:dyDescent="0.25">
      <c r="A212" s="31" t="s">
        <v>341</v>
      </c>
      <c r="B212" s="16">
        <f>B203+B207</f>
        <v>10056699.83</v>
      </c>
    </row>
    <row r="213" spans="1:3" x14ac:dyDescent="0.2">
      <c r="A213" s="23"/>
    </row>
    <row r="214" spans="1:3" ht="30" customHeight="1" x14ac:dyDescent="0.2">
      <c r="A214" s="106" t="s">
        <v>366</v>
      </c>
      <c r="B214" s="106"/>
      <c r="C214" s="106"/>
    </row>
    <row r="215" spans="1:3" x14ac:dyDescent="0.2">
      <c r="A215" s="23"/>
    </row>
    <row r="216" spans="1:3" x14ac:dyDescent="0.2">
      <c r="A216" s="126" t="s">
        <v>305</v>
      </c>
      <c r="B216" s="126"/>
    </row>
    <row r="217" spans="1:3" x14ac:dyDescent="0.2">
      <c r="A217" s="23"/>
    </row>
    <row r="218" spans="1:3" ht="143.25" customHeight="1" x14ac:dyDescent="0.2">
      <c r="A218" s="106" t="s">
        <v>514</v>
      </c>
      <c r="B218" s="106"/>
      <c r="C218" s="106"/>
    </row>
    <row r="219" spans="1:3" ht="13.5" thickBot="1" x14ac:dyDescent="0.25">
      <c r="A219" s="23"/>
    </row>
    <row r="220" spans="1:3" ht="13.5" thickBot="1" x14ac:dyDescent="0.25">
      <c r="A220" s="8" t="s">
        <v>8</v>
      </c>
      <c r="B220" s="9" t="s">
        <v>101</v>
      </c>
    </row>
    <row r="221" spans="1:3" ht="26.25" thickBot="1" x14ac:dyDescent="0.25">
      <c r="A221" s="10" t="s">
        <v>107</v>
      </c>
      <c r="B221" s="33" t="s">
        <v>108</v>
      </c>
    </row>
    <row r="222" spans="1:3" ht="13.5" thickBot="1" x14ac:dyDescent="0.25">
      <c r="A222" s="12" t="s">
        <v>109</v>
      </c>
      <c r="B222" s="13">
        <v>73732.27</v>
      </c>
    </row>
    <row r="223" spans="1:3" ht="13.5" thickBot="1" x14ac:dyDescent="0.25">
      <c r="A223" s="12" t="s">
        <v>110</v>
      </c>
      <c r="B223" s="13">
        <v>42711922.710000001</v>
      </c>
    </row>
    <row r="224" spans="1:3" ht="13.5" thickBot="1" x14ac:dyDescent="0.25">
      <c r="A224" s="12" t="s">
        <v>111</v>
      </c>
      <c r="B224" s="13">
        <v>71136.679999999993</v>
      </c>
    </row>
    <row r="225" spans="1:3" ht="13.5" thickBot="1" x14ac:dyDescent="0.25">
      <c r="A225" s="12" t="s">
        <v>112</v>
      </c>
      <c r="B225" s="13">
        <v>60450.82</v>
      </c>
    </row>
    <row r="226" spans="1:3" ht="13.5" thickBot="1" x14ac:dyDescent="0.25">
      <c r="A226" s="12" t="s">
        <v>113</v>
      </c>
      <c r="B226" s="13">
        <v>4365.26</v>
      </c>
    </row>
    <row r="227" spans="1:3" ht="13.5" thickBot="1" x14ac:dyDescent="0.25">
      <c r="A227" s="12" t="s">
        <v>114</v>
      </c>
      <c r="B227" s="13">
        <v>4784.92</v>
      </c>
    </row>
    <row r="228" spans="1:3" ht="13.5" thickBot="1" x14ac:dyDescent="0.25">
      <c r="A228" s="12" t="s">
        <v>115</v>
      </c>
      <c r="B228" s="13">
        <v>38751.72</v>
      </c>
    </row>
    <row r="229" spans="1:3" ht="13.5" thickBot="1" x14ac:dyDescent="0.25">
      <c r="A229" s="12" t="s">
        <v>116</v>
      </c>
      <c r="B229" s="14">
        <v>-0.02</v>
      </c>
    </row>
    <row r="230" spans="1:3" ht="13.5" thickBot="1" x14ac:dyDescent="0.25">
      <c r="A230" s="12" t="s">
        <v>117</v>
      </c>
      <c r="B230" s="13">
        <v>-4000.01</v>
      </c>
    </row>
    <row r="231" spans="1:3" ht="13.5" thickBot="1" x14ac:dyDescent="0.25">
      <c r="A231" s="12" t="s">
        <v>118</v>
      </c>
      <c r="B231" s="14">
        <v>0.02</v>
      </c>
    </row>
    <row r="232" spans="1:3" ht="13.5" thickBot="1" x14ac:dyDescent="0.25">
      <c r="A232" s="12" t="s">
        <v>119</v>
      </c>
      <c r="B232" s="14">
        <v>0.01</v>
      </c>
    </row>
    <row r="233" spans="1:3" ht="13.5" thickBot="1" x14ac:dyDescent="0.25">
      <c r="A233" s="12" t="s">
        <v>120</v>
      </c>
      <c r="B233" s="13">
        <v>690255.05</v>
      </c>
    </row>
    <row r="234" spans="1:3" ht="26.25" thickBot="1" x14ac:dyDescent="0.25">
      <c r="A234" s="12" t="s">
        <v>121</v>
      </c>
      <c r="B234" s="13">
        <v>211366.28999999998</v>
      </c>
    </row>
    <row r="235" spans="1:3" ht="13.5" thickBot="1" x14ac:dyDescent="0.25">
      <c r="A235" s="12" t="s">
        <v>346</v>
      </c>
      <c r="B235" s="13">
        <v>32514885.080000009</v>
      </c>
    </row>
    <row r="236" spans="1:3" ht="13.5" thickBot="1" x14ac:dyDescent="0.25">
      <c r="A236" s="12" t="s">
        <v>367</v>
      </c>
      <c r="B236" s="13">
        <v>2824025.56</v>
      </c>
    </row>
    <row r="237" spans="1:3" ht="13.5" thickBot="1" x14ac:dyDescent="0.25">
      <c r="A237" s="31" t="s">
        <v>341</v>
      </c>
      <c r="B237" s="16">
        <f>SUM(B222:B236)</f>
        <v>79201676.360000014</v>
      </c>
    </row>
    <row r="238" spans="1:3" x14ac:dyDescent="0.2">
      <c r="A238" s="23"/>
    </row>
    <row r="239" spans="1:3" ht="27" customHeight="1" x14ac:dyDescent="0.2">
      <c r="A239" s="106" t="s">
        <v>368</v>
      </c>
      <c r="B239" s="106"/>
      <c r="C239" s="106"/>
    </row>
    <row r="240" spans="1:3" ht="15" x14ac:dyDescent="0.2">
      <c r="A240" s="42"/>
    </row>
    <row r="241" spans="1:3" ht="15" x14ac:dyDescent="0.2">
      <c r="A241" s="42" t="s">
        <v>122</v>
      </c>
    </row>
    <row r="242" spans="1:3" ht="15" x14ac:dyDescent="0.2">
      <c r="A242" s="42"/>
    </row>
    <row r="243" spans="1:3" ht="13.5" x14ac:dyDescent="0.2">
      <c r="A243" s="44" t="s">
        <v>306</v>
      </c>
    </row>
    <row r="244" spans="1:3" ht="6.75" customHeight="1" x14ac:dyDescent="0.2">
      <c r="A244" s="44"/>
    </row>
    <row r="245" spans="1:3" ht="104.25" customHeight="1" x14ac:dyDescent="0.2">
      <c r="A245" s="106" t="s">
        <v>515</v>
      </c>
      <c r="B245" s="106"/>
      <c r="C245" s="106"/>
    </row>
    <row r="246" spans="1:3" ht="94.5" customHeight="1" x14ac:dyDescent="0.2">
      <c r="A246" s="106" t="s">
        <v>516</v>
      </c>
      <c r="B246" s="106"/>
      <c r="C246" s="106"/>
    </row>
    <row r="247" spans="1:3" ht="13.5" customHeight="1" x14ac:dyDescent="0.2">
      <c r="A247" s="100"/>
      <c r="B247" s="100"/>
      <c r="C247" s="100"/>
    </row>
    <row r="248" spans="1:3" ht="28.5" customHeight="1" x14ac:dyDescent="0.2">
      <c r="A248" s="106" t="s">
        <v>369</v>
      </c>
      <c r="B248" s="106"/>
      <c r="C248" s="106"/>
    </row>
    <row r="249" spans="1:3" ht="13.5" thickBot="1" x14ac:dyDescent="0.25">
      <c r="A249" s="23"/>
    </row>
    <row r="250" spans="1:3" ht="13.5" thickBot="1" x14ac:dyDescent="0.25">
      <c r="A250" s="2" t="s">
        <v>8</v>
      </c>
      <c r="B250" s="3" t="s">
        <v>101</v>
      </c>
    </row>
    <row r="251" spans="1:3" ht="13.5" thickBot="1" x14ac:dyDescent="0.25">
      <c r="A251" s="19" t="s">
        <v>24</v>
      </c>
      <c r="B251" s="11">
        <f>SUM(B252:B262)</f>
        <v>16254858.460000001</v>
      </c>
    </row>
    <row r="252" spans="1:3" ht="13.5" thickBot="1" x14ac:dyDescent="0.25">
      <c r="A252" s="21" t="s">
        <v>123</v>
      </c>
      <c r="B252" s="5">
        <v>137820.60999999999</v>
      </c>
    </row>
    <row r="253" spans="1:3" ht="13.5" thickBot="1" x14ac:dyDescent="0.25">
      <c r="A253" s="21" t="s">
        <v>124</v>
      </c>
      <c r="B253" s="5">
        <v>697424.68</v>
      </c>
    </row>
    <row r="254" spans="1:3" ht="13.5" thickBot="1" x14ac:dyDescent="0.25">
      <c r="A254" s="21" t="s">
        <v>125</v>
      </c>
      <c r="B254" s="34">
        <v>0.09</v>
      </c>
    </row>
    <row r="255" spans="1:3" ht="13.5" thickBot="1" x14ac:dyDescent="0.25">
      <c r="A255" s="21" t="s">
        <v>126</v>
      </c>
      <c r="B255" s="5">
        <v>10861.16</v>
      </c>
    </row>
    <row r="256" spans="1:3" ht="13.5" thickBot="1" x14ac:dyDescent="0.25">
      <c r="A256" s="21" t="s">
        <v>127</v>
      </c>
      <c r="B256" s="5">
        <v>327115.78000000003</v>
      </c>
    </row>
    <row r="257" spans="1:3" ht="13.5" thickBot="1" x14ac:dyDescent="0.25">
      <c r="A257" s="21" t="s">
        <v>128</v>
      </c>
      <c r="B257" s="5">
        <v>7363.42</v>
      </c>
    </row>
    <row r="258" spans="1:3" ht="13.5" thickBot="1" x14ac:dyDescent="0.25">
      <c r="A258" s="21" t="s">
        <v>129</v>
      </c>
      <c r="B258" s="5">
        <v>113197.36</v>
      </c>
    </row>
    <row r="259" spans="1:3" ht="13.5" thickBot="1" x14ac:dyDescent="0.25">
      <c r="A259" s="21" t="s">
        <v>130</v>
      </c>
      <c r="B259" s="34">
        <v>-0.02</v>
      </c>
    </row>
    <row r="260" spans="1:3" ht="26.25" thickBot="1" x14ac:dyDescent="0.25">
      <c r="A260" s="21" t="s">
        <v>131</v>
      </c>
      <c r="B260" s="5">
        <v>-0.01</v>
      </c>
    </row>
    <row r="261" spans="1:3" ht="13.5" thickBot="1" x14ac:dyDescent="0.25">
      <c r="A261" s="21" t="s">
        <v>370</v>
      </c>
      <c r="B261" s="5">
        <v>4986008.03</v>
      </c>
    </row>
    <row r="262" spans="1:3" ht="13.5" thickBot="1" x14ac:dyDescent="0.25">
      <c r="A262" s="21" t="s">
        <v>347</v>
      </c>
      <c r="B262" s="5">
        <v>9975067.3599999994</v>
      </c>
    </row>
    <row r="263" spans="1:3" ht="13.5" thickBot="1" x14ac:dyDescent="0.25">
      <c r="A263" s="19" t="s">
        <v>132</v>
      </c>
      <c r="B263" s="11">
        <v>19205</v>
      </c>
    </row>
    <row r="264" spans="1:3" ht="13.5" thickBot="1" x14ac:dyDescent="0.25">
      <c r="A264" s="31" t="s">
        <v>341</v>
      </c>
      <c r="B264" s="7">
        <f>B251+B263</f>
        <v>16274063.460000001</v>
      </c>
    </row>
    <row r="265" spans="1:3" x14ac:dyDescent="0.2">
      <c r="A265" s="53"/>
      <c r="B265" s="54"/>
    </row>
    <row r="266" spans="1:3" ht="15" x14ac:dyDescent="0.2">
      <c r="A266" s="42"/>
    </row>
    <row r="267" spans="1:3" ht="15" x14ac:dyDescent="0.2">
      <c r="A267" s="42" t="s">
        <v>133</v>
      </c>
    </row>
    <row r="268" spans="1:3" ht="15" x14ac:dyDescent="0.2">
      <c r="A268" s="42"/>
    </row>
    <row r="269" spans="1:3" ht="13.5" x14ac:dyDescent="0.2">
      <c r="A269" s="44" t="s">
        <v>307</v>
      </c>
    </row>
    <row r="270" spans="1:3" x14ac:dyDescent="0.2">
      <c r="A270" s="44"/>
    </row>
    <row r="271" spans="1:3" ht="114.75" customHeight="1" x14ac:dyDescent="0.2">
      <c r="A271" s="106" t="s">
        <v>371</v>
      </c>
      <c r="B271" s="106"/>
      <c r="C271" s="106"/>
    </row>
    <row r="272" spans="1:3" ht="13.5" customHeight="1" x14ac:dyDescent="0.2">
      <c r="A272" s="100"/>
      <c r="B272" s="100"/>
      <c r="C272" s="100"/>
    </row>
    <row r="273" spans="1:3" ht="15" x14ac:dyDescent="0.2">
      <c r="A273" s="42" t="s">
        <v>134</v>
      </c>
    </row>
    <row r="274" spans="1:3" ht="15" x14ac:dyDescent="0.2">
      <c r="A274" s="42"/>
    </row>
    <row r="275" spans="1:3" ht="13.5" x14ac:dyDescent="0.2">
      <c r="A275" s="44" t="s">
        <v>308</v>
      </c>
    </row>
    <row r="276" spans="1:3" x14ac:dyDescent="0.2">
      <c r="A276" s="23"/>
    </row>
    <row r="277" spans="1:3" ht="58.5" customHeight="1" x14ac:dyDescent="0.2">
      <c r="A277" s="106" t="s">
        <v>348</v>
      </c>
      <c r="B277" s="106"/>
      <c r="C277" s="106"/>
    </row>
    <row r="278" spans="1:3" ht="12" customHeight="1" x14ac:dyDescent="0.2">
      <c r="A278" s="100"/>
      <c r="B278" s="100"/>
      <c r="C278" s="100"/>
    </row>
    <row r="279" spans="1:3" ht="93.75" customHeight="1" x14ac:dyDescent="0.2">
      <c r="A279" s="106" t="s">
        <v>372</v>
      </c>
      <c r="B279" s="106"/>
      <c r="C279" s="106"/>
    </row>
    <row r="280" spans="1:3" ht="12" customHeight="1" x14ac:dyDescent="0.2">
      <c r="A280" s="100"/>
      <c r="B280" s="100"/>
      <c r="C280" s="100"/>
    </row>
    <row r="281" spans="1:3" ht="12.75" customHeight="1" x14ac:dyDescent="0.2">
      <c r="A281" s="106" t="s">
        <v>135</v>
      </c>
      <c r="B281" s="106"/>
      <c r="C281" s="106"/>
    </row>
    <row r="282" spans="1:3" ht="13.5" thickBot="1" x14ac:dyDescent="0.25">
      <c r="A282" s="23"/>
    </row>
    <row r="283" spans="1:3" ht="13.5" thickBot="1" x14ac:dyDescent="0.25">
      <c r="A283" s="2" t="s">
        <v>8</v>
      </c>
      <c r="B283" s="3" t="s">
        <v>9</v>
      </c>
    </row>
    <row r="284" spans="1:3" ht="13.5" thickBot="1" x14ac:dyDescent="0.25">
      <c r="A284" s="21" t="s">
        <v>136</v>
      </c>
      <c r="B284" s="5">
        <v>5322327</v>
      </c>
    </row>
    <row r="285" spans="1:3" ht="13.5" thickBot="1" x14ac:dyDescent="0.25">
      <c r="A285" s="21" t="s">
        <v>137</v>
      </c>
      <c r="B285" s="5">
        <v>6728577.9699999997</v>
      </c>
    </row>
    <row r="286" spans="1:3" ht="13.5" thickBot="1" x14ac:dyDescent="0.25">
      <c r="A286" s="21" t="s">
        <v>138</v>
      </c>
      <c r="B286" s="5">
        <v>150766233.63999999</v>
      </c>
    </row>
    <row r="287" spans="1:3" ht="13.5" thickBot="1" x14ac:dyDescent="0.25">
      <c r="A287" s="6" t="s">
        <v>341</v>
      </c>
      <c r="B287" s="7">
        <f>B284+B285+B286</f>
        <v>162817138.60999998</v>
      </c>
    </row>
    <row r="288" spans="1:3" x14ac:dyDescent="0.2">
      <c r="A288" s="32"/>
    </row>
    <row r="289" spans="1:3" ht="12.75" customHeight="1" x14ac:dyDescent="0.2">
      <c r="A289" s="106" t="s">
        <v>373</v>
      </c>
      <c r="B289" s="106"/>
      <c r="C289" s="106"/>
    </row>
    <row r="290" spans="1:3" ht="12.75" customHeight="1" x14ac:dyDescent="0.2">
      <c r="A290" s="51"/>
      <c r="B290" s="51"/>
      <c r="C290" s="51"/>
    </row>
    <row r="291" spans="1:3" ht="12.75" customHeight="1" x14ac:dyDescent="0.2">
      <c r="A291" s="51"/>
      <c r="B291" s="51"/>
      <c r="C291" s="51"/>
    </row>
    <row r="292" spans="1:3" ht="13.5" x14ac:dyDescent="0.2">
      <c r="A292" s="44" t="s">
        <v>309</v>
      </c>
    </row>
    <row r="293" spans="1:3" x14ac:dyDescent="0.2">
      <c r="A293" s="44"/>
    </row>
    <row r="294" spans="1:3" ht="90" customHeight="1" x14ac:dyDescent="0.2">
      <c r="A294" s="106" t="s">
        <v>374</v>
      </c>
      <c r="B294" s="106"/>
      <c r="C294" s="106"/>
    </row>
    <row r="295" spans="1:3" ht="13.5" thickBot="1" x14ac:dyDescent="0.25">
      <c r="A295" s="23"/>
    </row>
    <row r="296" spans="1:3" ht="13.5" thickBot="1" x14ac:dyDescent="0.25">
      <c r="A296" s="2" t="s">
        <v>8</v>
      </c>
      <c r="B296" s="3" t="s">
        <v>9</v>
      </c>
    </row>
    <row r="297" spans="1:3" ht="13.5" thickBot="1" x14ac:dyDescent="0.25">
      <c r="A297" s="21" t="s">
        <v>139</v>
      </c>
      <c r="B297" s="5">
        <v>4664603.9999999991</v>
      </c>
    </row>
    <row r="298" spans="1:3" ht="13.5" thickBot="1" x14ac:dyDescent="0.25">
      <c r="A298" s="21" t="s">
        <v>140</v>
      </c>
      <c r="B298" s="5">
        <v>68584.08</v>
      </c>
    </row>
    <row r="299" spans="1:3" ht="13.5" thickBot="1" x14ac:dyDescent="0.25">
      <c r="A299" s="21" t="s">
        <v>141</v>
      </c>
      <c r="B299" s="5">
        <v>8535954.5999999996</v>
      </c>
    </row>
    <row r="300" spans="1:3" ht="13.5" thickBot="1" x14ac:dyDescent="0.25">
      <c r="A300" s="21" t="s">
        <v>142</v>
      </c>
      <c r="B300" s="5">
        <v>994442.02</v>
      </c>
    </row>
    <row r="301" spans="1:3" ht="13.5" thickBot="1" x14ac:dyDescent="0.25">
      <c r="A301" s="6" t="s">
        <v>341</v>
      </c>
      <c r="B301" s="7">
        <f>SUM(B297:B300)</f>
        <v>14263584.699999999</v>
      </c>
    </row>
    <row r="302" spans="1:3" ht="24" customHeight="1" x14ac:dyDescent="0.2">
      <c r="A302" s="23"/>
    </row>
    <row r="303" spans="1:3" ht="13.5" x14ac:dyDescent="0.2">
      <c r="A303" s="44" t="s">
        <v>310</v>
      </c>
    </row>
    <row r="304" spans="1:3" x14ac:dyDescent="0.2">
      <c r="A304" s="44"/>
    </row>
    <row r="305" spans="1:3" ht="44.25" customHeight="1" x14ac:dyDescent="0.2">
      <c r="A305" s="106" t="s">
        <v>375</v>
      </c>
      <c r="B305" s="106"/>
      <c r="C305" s="106"/>
    </row>
    <row r="306" spans="1:3" ht="13.5" thickBot="1" x14ac:dyDescent="0.25">
      <c r="A306" s="23"/>
    </row>
    <row r="307" spans="1:3" ht="13.5" thickBot="1" x14ac:dyDescent="0.25">
      <c r="A307" s="2" t="s">
        <v>8</v>
      </c>
      <c r="B307" s="3" t="s">
        <v>9</v>
      </c>
    </row>
    <row r="308" spans="1:3" ht="13.5" thickBot="1" x14ac:dyDescent="0.25">
      <c r="A308" s="21" t="s">
        <v>143</v>
      </c>
      <c r="B308" s="5">
        <v>58422.8</v>
      </c>
    </row>
    <row r="309" spans="1:3" ht="13.5" thickBot="1" x14ac:dyDescent="0.25">
      <c r="A309" s="21" t="s">
        <v>144</v>
      </c>
      <c r="B309" s="5">
        <v>1437009.44</v>
      </c>
    </row>
    <row r="310" spans="1:3" ht="13.5" thickBot="1" x14ac:dyDescent="0.25">
      <c r="A310" s="6" t="s">
        <v>341</v>
      </c>
      <c r="B310" s="7">
        <f>B308+B309</f>
        <v>1495432.24</v>
      </c>
    </row>
    <row r="311" spans="1:3" ht="34.5" customHeight="1" x14ac:dyDescent="0.2">
      <c r="A311" s="32"/>
    </row>
    <row r="312" spans="1:3" x14ac:dyDescent="0.2">
      <c r="A312" s="105" t="s">
        <v>311</v>
      </c>
      <c r="B312" s="105"/>
    </row>
    <row r="313" spans="1:3" ht="84" customHeight="1" x14ac:dyDescent="0.2">
      <c r="A313" s="106" t="s">
        <v>376</v>
      </c>
      <c r="B313" s="106"/>
      <c r="C313" s="106"/>
    </row>
    <row r="314" spans="1:3" ht="13.5" thickBot="1" x14ac:dyDescent="0.25">
      <c r="A314" s="23"/>
    </row>
    <row r="315" spans="1:3" ht="13.5" thickBot="1" x14ac:dyDescent="0.25">
      <c r="A315" s="2" t="s">
        <v>8</v>
      </c>
      <c r="B315" s="3" t="s">
        <v>9</v>
      </c>
    </row>
    <row r="316" spans="1:3" ht="13.5" thickBot="1" x14ac:dyDescent="0.25">
      <c r="A316" s="21" t="s">
        <v>145</v>
      </c>
      <c r="B316" s="5">
        <v>10261820.630000001</v>
      </c>
    </row>
    <row r="317" spans="1:3" ht="13.5" thickBot="1" x14ac:dyDescent="0.25">
      <c r="A317" s="21" t="s">
        <v>146</v>
      </c>
      <c r="B317" s="5">
        <v>154164.69</v>
      </c>
    </row>
    <row r="318" spans="1:3" ht="13.5" thickBot="1" x14ac:dyDescent="0.25">
      <c r="A318" s="6" t="s">
        <v>341</v>
      </c>
      <c r="B318" s="7">
        <f>B316+B317</f>
        <v>10415985.32</v>
      </c>
    </row>
    <row r="319" spans="1:3" x14ac:dyDescent="0.2">
      <c r="A319" s="23"/>
    </row>
    <row r="320" spans="1:3" x14ac:dyDescent="0.2">
      <c r="A320" s="106" t="s">
        <v>147</v>
      </c>
      <c r="B320" s="106"/>
      <c r="C320" s="106"/>
    </row>
    <row r="321" spans="1:3" ht="12.75" customHeight="1" x14ac:dyDescent="0.2"/>
    <row r="322" spans="1:3" ht="13.5" x14ac:dyDescent="0.2">
      <c r="A322" s="44" t="s">
        <v>312</v>
      </c>
    </row>
    <row r="323" spans="1:3" x14ac:dyDescent="0.2">
      <c r="A323" s="44"/>
    </row>
    <row r="324" spans="1:3" ht="35.25" customHeight="1" x14ac:dyDescent="0.2">
      <c r="A324" s="106" t="s">
        <v>349</v>
      </c>
      <c r="B324" s="106"/>
      <c r="C324" s="106"/>
    </row>
    <row r="325" spans="1:3" ht="13.5" thickBot="1" x14ac:dyDescent="0.25">
      <c r="A325" s="23"/>
    </row>
    <row r="326" spans="1:3" ht="13.5" thickBot="1" x14ac:dyDescent="0.25">
      <c r="A326" s="2" t="s">
        <v>8</v>
      </c>
      <c r="B326" s="3" t="s">
        <v>9</v>
      </c>
    </row>
    <row r="327" spans="1:3" ht="13.5" thickBot="1" x14ac:dyDescent="0.25">
      <c r="A327" s="21" t="s">
        <v>148</v>
      </c>
      <c r="B327" s="5">
        <v>31643.24</v>
      </c>
    </row>
    <row r="328" spans="1:3" ht="13.5" thickBot="1" x14ac:dyDescent="0.25">
      <c r="A328" s="6" t="s">
        <v>341</v>
      </c>
      <c r="B328" s="7">
        <f>B327</f>
        <v>31643.24</v>
      </c>
    </row>
    <row r="329" spans="1:3" ht="15" x14ac:dyDescent="0.2">
      <c r="A329" s="42"/>
    </row>
    <row r="330" spans="1:3" ht="15" x14ac:dyDescent="0.2">
      <c r="A330" s="42" t="s">
        <v>149</v>
      </c>
    </row>
    <row r="331" spans="1:3" ht="15" x14ac:dyDescent="0.2">
      <c r="A331" s="45"/>
    </row>
    <row r="332" spans="1:3" ht="66" customHeight="1" x14ac:dyDescent="0.2">
      <c r="A332" s="106" t="s">
        <v>350</v>
      </c>
      <c r="B332" s="106"/>
      <c r="C332" s="106"/>
    </row>
    <row r="333" spans="1:3" x14ac:dyDescent="0.2">
      <c r="A333" s="23"/>
    </row>
    <row r="334" spans="1:3" ht="15" x14ac:dyDescent="0.2">
      <c r="A334" s="42" t="s">
        <v>150</v>
      </c>
    </row>
    <row r="335" spans="1:3" ht="15" x14ac:dyDescent="0.2">
      <c r="A335" s="42"/>
    </row>
    <row r="336" spans="1:3" ht="13.5" x14ac:dyDescent="0.2">
      <c r="A336" s="44" t="s">
        <v>313</v>
      </c>
    </row>
    <row r="337" spans="1:3" x14ac:dyDescent="0.2">
      <c r="A337" s="23"/>
    </row>
    <row r="338" spans="1:3" ht="86.25" customHeight="1" x14ac:dyDescent="0.2">
      <c r="A338" s="106" t="s">
        <v>377</v>
      </c>
      <c r="B338" s="106"/>
      <c r="C338" s="106"/>
    </row>
    <row r="339" spans="1:3" ht="13.5" thickBot="1" x14ac:dyDescent="0.25">
      <c r="A339" s="32"/>
    </row>
    <row r="340" spans="1:3" ht="13.5" thickBot="1" x14ac:dyDescent="0.25">
      <c r="A340" s="2" t="s">
        <v>8</v>
      </c>
      <c r="B340" s="3" t="s">
        <v>9</v>
      </c>
    </row>
    <row r="341" spans="1:3" ht="26.25" thickBot="1" x14ac:dyDescent="0.25">
      <c r="A341" s="21" t="s">
        <v>151</v>
      </c>
      <c r="B341" s="5">
        <v>2269563.31</v>
      </c>
    </row>
    <row r="342" spans="1:3" ht="13.5" thickBot="1" x14ac:dyDescent="0.25">
      <c r="A342" s="6" t="s">
        <v>341</v>
      </c>
      <c r="B342" s="7">
        <f>B341</f>
        <v>2269563.31</v>
      </c>
    </row>
    <row r="343" spans="1:3" x14ac:dyDescent="0.2">
      <c r="A343" s="23"/>
    </row>
    <row r="344" spans="1:3" ht="25.5" customHeight="1" x14ac:dyDescent="0.2">
      <c r="A344" s="106" t="s">
        <v>378</v>
      </c>
      <c r="B344" s="106"/>
      <c r="C344" s="106"/>
    </row>
    <row r="345" spans="1:3" x14ac:dyDescent="0.2">
      <c r="A345" s="44"/>
    </row>
    <row r="346" spans="1:3" x14ac:dyDescent="0.2">
      <c r="A346" s="44"/>
    </row>
    <row r="347" spans="1:3" ht="13.5" x14ac:dyDescent="0.2">
      <c r="A347" s="44" t="s">
        <v>314</v>
      </c>
    </row>
    <row r="348" spans="1:3" x14ac:dyDescent="0.2">
      <c r="A348" s="1"/>
    </row>
    <row r="349" spans="1:3" ht="64.5" customHeight="1" x14ac:dyDescent="0.2">
      <c r="A349" s="106" t="s">
        <v>390</v>
      </c>
      <c r="B349" s="106"/>
      <c r="C349" s="106"/>
    </row>
    <row r="350" spans="1:3" ht="12" customHeight="1" thickBot="1" x14ac:dyDescent="0.25">
      <c r="A350" s="52"/>
      <c r="B350" s="52"/>
      <c r="C350" s="52"/>
    </row>
    <row r="351" spans="1:3" ht="12" customHeight="1" thickBot="1" x14ac:dyDescent="0.25">
      <c r="A351" s="56" t="s">
        <v>8</v>
      </c>
      <c r="B351" s="57" t="s">
        <v>9</v>
      </c>
      <c r="C351" s="52"/>
    </row>
    <row r="352" spans="1:3" ht="12" customHeight="1" thickBot="1" x14ac:dyDescent="0.25">
      <c r="A352" s="58" t="s">
        <v>379</v>
      </c>
      <c r="B352" s="59">
        <v>67108</v>
      </c>
      <c r="C352" s="52"/>
    </row>
    <row r="353" spans="1:3" ht="12" customHeight="1" thickBot="1" x14ac:dyDescent="0.25">
      <c r="A353" s="58" t="s">
        <v>380</v>
      </c>
      <c r="B353" s="59">
        <v>28872.99</v>
      </c>
      <c r="C353" s="52"/>
    </row>
    <row r="354" spans="1:3" ht="12" customHeight="1" thickBot="1" x14ac:dyDescent="0.25">
      <c r="A354" s="58" t="s">
        <v>381</v>
      </c>
      <c r="B354" s="59">
        <v>428.01</v>
      </c>
      <c r="C354" s="52"/>
    </row>
    <row r="355" spans="1:3" ht="12" customHeight="1" thickBot="1" x14ac:dyDescent="0.25">
      <c r="A355" s="58" t="s">
        <v>382</v>
      </c>
      <c r="B355" s="59">
        <v>-11.64</v>
      </c>
      <c r="C355" s="52"/>
    </row>
    <row r="356" spans="1:3" ht="12" customHeight="1" thickBot="1" x14ac:dyDescent="0.25">
      <c r="A356" s="58" t="s">
        <v>383</v>
      </c>
      <c r="B356" s="59">
        <v>748173.99</v>
      </c>
      <c r="C356" s="52"/>
    </row>
    <row r="357" spans="1:3" ht="12" customHeight="1" thickBot="1" x14ac:dyDescent="0.25">
      <c r="A357" s="58" t="s">
        <v>384</v>
      </c>
      <c r="B357" s="59">
        <v>3085806.63</v>
      </c>
      <c r="C357" s="52"/>
    </row>
    <row r="358" spans="1:3" ht="12" customHeight="1" thickBot="1" x14ac:dyDescent="0.25">
      <c r="A358" s="58" t="s">
        <v>385</v>
      </c>
      <c r="B358" s="59">
        <v>449094</v>
      </c>
      <c r="C358" s="52"/>
    </row>
    <row r="359" spans="1:3" ht="12" customHeight="1" thickBot="1" x14ac:dyDescent="0.25">
      <c r="A359" s="58" t="s">
        <v>386</v>
      </c>
      <c r="B359" s="59">
        <v>7830.6</v>
      </c>
      <c r="C359" s="52"/>
    </row>
    <row r="360" spans="1:3" ht="12" customHeight="1" thickBot="1" x14ac:dyDescent="0.25">
      <c r="A360" s="58" t="s">
        <v>387</v>
      </c>
      <c r="B360" s="59">
        <v>29574</v>
      </c>
      <c r="C360" s="52"/>
    </row>
    <row r="361" spans="1:3" ht="12" customHeight="1" thickBot="1" x14ac:dyDescent="0.25">
      <c r="A361" s="58" t="s">
        <v>388</v>
      </c>
      <c r="B361" s="59">
        <v>186454.8</v>
      </c>
      <c r="C361" s="52"/>
    </row>
    <row r="362" spans="1:3" ht="12" customHeight="1" thickBot="1" x14ac:dyDescent="0.25">
      <c r="A362" s="58" t="s">
        <v>389</v>
      </c>
      <c r="B362" s="59">
        <v>44529.5</v>
      </c>
      <c r="C362" s="52"/>
    </row>
    <row r="363" spans="1:3" ht="12" customHeight="1" thickBot="1" x14ac:dyDescent="0.25">
      <c r="A363" s="102" t="s">
        <v>341</v>
      </c>
      <c r="B363" s="60">
        <v>4647860.88</v>
      </c>
      <c r="C363" s="52"/>
    </row>
    <row r="364" spans="1:3" ht="12" customHeight="1" x14ac:dyDescent="0.2">
      <c r="A364" s="52"/>
      <c r="B364" s="52"/>
      <c r="C364" s="52"/>
    </row>
    <row r="365" spans="1:3" ht="41.25" customHeight="1" x14ac:dyDescent="0.2">
      <c r="A365" s="106" t="s">
        <v>391</v>
      </c>
      <c r="B365" s="106"/>
      <c r="C365" s="106"/>
    </row>
    <row r="366" spans="1:3" x14ac:dyDescent="0.2">
      <c r="A366" s="23"/>
    </row>
    <row r="367" spans="1:3" ht="13.5" x14ac:dyDescent="0.2">
      <c r="A367" s="108" t="s">
        <v>315</v>
      </c>
      <c r="B367" s="108"/>
    </row>
    <row r="368" spans="1:3" ht="107.25" customHeight="1" x14ac:dyDescent="0.2">
      <c r="A368" s="106" t="s">
        <v>517</v>
      </c>
      <c r="B368" s="106"/>
      <c r="C368" s="106"/>
    </row>
    <row r="369" spans="1:3" ht="27.75" customHeight="1" x14ac:dyDescent="0.2">
      <c r="A369" s="106" t="s">
        <v>152</v>
      </c>
      <c r="B369" s="106"/>
      <c r="C369" s="106"/>
    </row>
    <row r="370" spans="1:3" ht="13.5" thickBot="1" x14ac:dyDescent="0.25">
      <c r="A370" s="23"/>
    </row>
    <row r="371" spans="1:3" ht="13.5" thickBot="1" x14ac:dyDescent="0.25">
      <c r="A371" s="61" t="s">
        <v>8</v>
      </c>
      <c r="B371" s="62" t="s">
        <v>9</v>
      </c>
    </row>
    <row r="372" spans="1:3" ht="13.5" thickBot="1" x14ac:dyDescent="0.25">
      <c r="A372" s="63" t="s">
        <v>153</v>
      </c>
      <c r="B372" s="64">
        <v>-0.01</v>
      </c>
    </row>
    <row r="373" spans="1:3" ht="13.5" thickBot="1" x14ac:dyDescent="0.25">
      <c r="A373" s="63" t="s">
        <v>154</v>
      </c>
      <c r="B373" s="64">
        <v>-0.01</v>
      </c>
    </row>
    <row r="374" spans="1:3" ht="13.5" thickBot="1" x14ac:dyDescent="0.25">
      <c r="A374" s="63" t="s">
        <v>155</v>
      </c>
      <c r="B374" s="64">
        <v>5586.92</v>
      </c>
    </row>
    <row r="375" spans="1:3" ht="13.5" thickBot="1" x14ac:dyDescent="0.25">
      <c r="A375" s="63" t="s">
        <v>156</v>
      </c>
      <c r="B375" s="64">
        <v>9410.7800000000007</v>
      </c>
    </row>
    <row r="376" spans="1:3" ht="13.5" thickBot="1" x14ac:dyDescent="0.25">
      <c r="A376" s="63" t="s">
        <v>157</v>
      </c>
      <c r="B376" s="64">
        <v>11834.67</v>
      </c>
    </row>
    <row r="377" spans="1:3" ht="13.5" thickBot="1" x14ac:dyDescent="0.25">
      <c r="A377" s="63" t="s">
        <v>158</v>
      </c>
      <c r="B377" s="64">
        <v>138515.12</v>
      </c>
    </row>
    <row r="378" spans="1:3" ht="13.5" thickBot="1" x14ac:dyDescent="0.25">
      <c r="A378" s="63" t="s">
        <v>159</v>
      </c>
      <c r="B378" s="64">
        <v>-0.01</v>
      </c>
    </row>
    <row r="379" spans="1:3" ht="13.5" thickBot="1" x14ac:dyDescent="0.25">
      <c r="A379" s="63" t="s">
        <v>160</v>
      </c>
      <c r="B379" s="64">
        <v>80874.17</v>
      </c>
    </row>
    <row r="380" spans="1:3" ht="26.25" thickBot="1" x14ac:dyDescent="0.25">
      <c r="A380" s="63" t="s">
        <v>161</v>
      </c>
      <c r="B380" s="64">
        <v>149887.51999999999</v>
      </c>
    </row>
    <row r="381" spans="1:3" ht="13.5" thickBot="1" x14ac:dyDescent="0.25">
      <c r="A381" s="63" t="s">
        <v>162</v>
      </c>
      <c r="B381" s="64">
        <v>18738.939999999999</v>
      </c>
    </row>
    <row r="382" spans="1:3" ht="13.5" thickBot="1" x14ac:dyDescent="0.25">
      <c r="A382" s="63" t="s">
        <v>163</v>
      </c>
      <c r="B382" s="64">
        <v>50327.02</v>
      </c>
    </row>
    <row r="383" spans="1:3" ht="13.5" thickBot="1" x14ac:dyDescent="0.25">
      <c r="A383" s="63" t="s">
        <v>164</v>
      </c>
      <c r="B383" s="64">
        <v>149218.15</v>
      </c>
    </row>
    <row r="384" spans="1:3" ht="13.5" thickBot="1" x14ac:dyDescent="0.25">
      <c r="A384" s="63" t="s">
        <v>165</v>
      </c>
      <c r="B384" s="64">
        <v>330518.84000000003</v>
      </c>
    </row>
    <row r="385" spans="1:2" ht="13.5" thickBot="1" x14ac:dyDescent="0.25">
      <c r="A385" s="63" t="s">
        <v>166</v>
      </c>
      <c r="B385" s="64">
        <v>6460.78</v>
      </c>
    </row>
    <row r="386" spans="1:2" ht="26.25" thickBot="1" x14ac:dyDescent="0.25">
      <c r="A386" s="63" t="s">
        <v>167</v>
      </c>
      <c r="B386" s="64">
        <v>0.15</v>
      </c>
    </row>
    <row r="387" spans="1:2" ht="26.25" thickBot="1" x14ac:dyDescent="0.25">
      <c r="A387" s="63" t="s">
        <v>168</v>
      </c>
      <c r="B387" s="64">
        <v>-0.02</v>
      </c>
    </row>
    <row r="388" spans="1:2" ht="13.5" thickBot="1" x14ac:dyDescent="0.25">
      <c r="A388" s="63" t="s">
        <v>392</v>
      </c>
      <c r="B388" s="64">
        <v>48913.35</v>
      </c>
    </row>
    <row r="389" spans="1:2" ht="13.5" thickBot="1" x14ac:dyDescent="0.25">
      <c r="A389" s="63" t="s">
        <v>169</v>
      </c>
      <c r="B389" s="64">
        <v>61781.53</v>
      </c>
    </row>
    <row r="390" spans="1:2" ht="13.5" thickBot="1" x14ac:dyDescent="0.25">
      <c r="A390" s="63" t="s">
        <v>170</v>
      </c>
      <c r="B390" s="64">
        <v>-0.01</v>
      </c>
    </row>
    <row r="391" spans="1:2" ht="13.5" thickBot="1" x14ac:dyDescent="0.25">
      <c r="A391" s="63" t="s">
        <v>171</v>
      </c>
      <c r="B391" s="64">
        <v>-0.01</v>
      </c>
    </row>
    <row r="392" spans="1:2" ht="13.5" thickBot="1" x14ac:dyDescent="0.25">
      <c r="A392" s="63" t="s">
        <v>393</v>
      </c>
      <c r="B392" s="64">
        <v>49042.63</v>
      </c>
    </row>
    <row r="393" spans="1:2" ht="13.5" thickBot="1" x14ac:dyDescent="0.25">
      <c r="A393" s="63" t="s">
        <v>172</v>
      </c>
      <c r="B393" s="64">
        <v>3321.93</v>
      </c>
    </row>
    <row r="394" spans="1:2" ht="13.5" thickBot="1" x14ac:dyDescent="0.25">
      <c r="A394" s="63" t="s">
        <v>173</v>
      </c>
      <c r="B394" s="64">
        <v>-0.01</v>
      </c>
    </row>
    <row r="395" spans="1:2" ht="13.5" thickBot="1" x14ac:dyDescent="0.25">
      <c r="A395" s="63" t="s">
        <v>174</v>
      </c>
      <c r="B395" s="64">
        <v>35803.629999999997</v>
      </c>
    </row>
    <row r="396" spans="1:2" ht="13.5" thickBot="1" x14ac:dyDescent="0.25">
      <c r="A396" s="63" t="s">
        <v>175</v>
      </c>
      <c r="B396" s="64">
        <v>30357.55</v>
      </c>
    </row>
    <row r="397" spans="1:2" ht="13.5" thickBot="1" x14ac:dyDescent="0.25">
      <c r="A397" s="63" t="s">
        <v>176</v>
      </c>
      <c r="B397" s="64">
        <v>-0.01</v>
      </c>
    </row>
    <row r="398" spans="1:2" ht="13.5" thickBot="1" x14ac:dyDescent="0.25">
      <c r="A398" s="63" t="s">
        <v>177</v>
      </c>
      <c r="B398" s="64">
        <v>23593.040000000001</v>
      </c>
    </row>
    <row r="399" spans="1:2" ht="13.5" thickBot="1" x14ac:dyDescent="0.25">
      <c r="A399" s="63" t="s">
        <v>178</v>
      </c>
      <c r="B399" s="64">
        <v>137169.79999999999</v>
      </c>
    </row>
    <row r="400" spans="1:2" ht="13.5" thickBot="1" x14ac:dyDescent="0.25">
      <c r="A400" s="63" t="s">
        <v>179</v>
      </c>
      <c r="B400" s="64">
        <v>1007410.25</v>
      </c>
    </row>
    <row r="401" spans="1:2" ht="13.5" thickBot="1" x14ac:dyDescent="0.25">
      <c r="A401" s="63" t="s">
        <v>180</v>
      </c>
      <c r="B401" s="64">
        <v>32763.759999999998</v>
      </c>
    </row>
    <row r="402" spans="1:2" ht="26.25" thickBot="1" x14ac:dyDescent="0.25">
      <c r="A402" s="63" t="s">
        <v>394</v>
      </c>
      <c r="B402" s="64">
        <v>0.01</v>
      </c>
    </row>
    <row r="403" spans="1:2" ht="13.5" thickBot="1" x14ac:dyDescent="0.25">
      <c r="A403" s="63" t="s">
        <v>181</v>
      </c>
      <c r="B403" s="64">
        <v>2763.46</v>
      </c>
    </row>
    <row r="404" spans="1:2" ht="13.5" thickBot="1" x14ac:dyDescent="0.25">
      <c r="A404" s="63" t="s">
        <v>395</v>
      </c>
      <c r="B404" s="64">
        <v>120699.42</v>
      </c>
    </row>
    <row r="405" spans="1:2" ht="13.5" thickBot="1" x14ac:dyDescent="0.25">
      <c r="A405" s="63" t="s">
        <v>182</v>
      </c>
      <c r="B405" s="64">
        <v>219150</v>
      </c>
    </row>
    <row r="406" spans="1:2" ht="13.5" thickBot="1" x14ac:dyDescent="0.25">
      <c r="A406" s="63" t="s">
        <v>183</v>
      </c>
      <c r="B406" s="64">
        <v>0.01</v>
      </c>
    </row>
    <row r="407" spans="1:2" ht="13.5" thickBot="1" x14ac:dyDescent="0.25">
      <c r="A407" s="63" t="s">
        <v>396</v>
      </c>
      <c r="B407" s="64">
        <v>74218.320000000007</v>
      </c>
    </row>
    <row r="408" spans="1:2" ht="13.5" thickBot="1" x14ac:dyDescent="0.25">
      <c r="A408" s="63" t="s">
        <v>184</v>
      </c>
      <c r="B408" s="64">
        <v>4669.82</v>
      </c>
    </row>
    <row r="409" spans="1:2" ht="13.5" thickBot="1" x14ac:dyDescent="0.25">
      <c r="A409" s="63" t="s">
        <v>185</v>
      </c>
      <c r="B409" s="64">
        <v>16973.05</v>
      </c>
    </row>
    <row r="410" spans="1:2" ht="26.25" thickBot="1" x14ac:dyDescent="0.25">
      <c r="A410" s="63" t="s">
        <v>186</v>
      </c>
      <c r="B410" s="64">
        <v>-0.01</v>
      </c>
    </row>
    <row r="411" spans="1:2" ht="13.5" thickBot="1" x14ac:dyDescent="0.25">
      <c r="A411" s="63" t="s">
        <v>187</v>
      </c>
      <c r="B411" s="64">
        <v>22202.89</v>
      </c>
    </row>
    <row r="412" spans="1:2" ht="26.25" thickBot="1" x14ac:dyDescent="0.25">
      <c r="A412" s="63" t="s">
        <v>188</v>
      </c>
      <c r="B412" s="64">
        <v>16188.94</v>
      </c>
    </row>
    <row r="413" spans="1:2" ht="13.5" thickBot="1" x14ac:dyDescent="0.25">
      <c r="A413" s="63" t="s">
        <v>189</v>
      </c>
      <c r="B413" s="64">
        <v>0.01</v>
      </c>
    </row>
    <row r="414" spans="1:2" ht="13.5" thickBot="1" x14ac:dyDescent="0.25">
      <c r="A414" s="63" t="s">
        <v>190</v>
      </c>
      <c r="B414" s="64">
        <v>-0.02</v>
      </c>
    </row>
    <row r="415" spans="1:2" ht="13.5" thickBot="1" x14ac:dyDescent="0.25">
      <c r="A415" s="63" t="s">
        <v>191</v>
      </c>
      <c r="B415" s="64">
        <v>2792.42</v>
      </c>
    </row>
    <row r="416" spans="1:2" ht="13.5" thickBot="1" x14ac:dyDescent="0.25">
      <c r="A416" s="63" t="s">
        <v>192</v>
      </c>
      <c r="B416" s="64">
        <v>-0.01</v>
      </c>
    </row>
    <row r="417" spans="1:2" ht="13.5" thickBot="1" x14ac:dyDescent="0.25">
      <c r="A417" s="63" t="s">
        <v>193</v>
      </c>
      <c r="B417" s="64">
        <v>1268550.9099999999</v>
      </c>
    </row>
    <row r="418" spans="1:2" ht="13.5" thickBot="1" x14ac:dyDescent="0.25">
      <c r="A418" s="63" t="s">
        <v>194</v>
      </c>
      <c r="B418" s="64">
        <v>11395.1</v>
      </c>
    </row>
    <row r="419" spans="1:2" ht="13.5" thickBot="1" x14ac:dyDescent="0.25">
      <c r="A419" s="63" t="s">
        <v>195</v>
      </c>
      <c r="B419" s="64">
        <v>0.01</v>
      </c>
    </row>
    <row r="420" spans="1:2" ht="13.5" thickBot="1" x14ac:dyDescent="0.25">
      <c r="A420" s="63" t="s">
        <v>196</v>
      </c>
      <c r="B420" s="64">
        <v>0.01</v>
      </c>
    </row>
    <row r="421" spans="1:2" ht="13.5" thickBot="1" x14ac:dyDescent="0.25">
      <c r="A421" s="63" t="s">
        <v>397</v>
      </c>
      <c r="B421" s="64">
        <v>310316.65000000002</v>
      </c>
    </row>
    <row r="422" spans="1:2" ht="13.5" thickBot="1" x14ac:dyDescent="0.25">
      <c r="A422" s="63" t="s">
        <v>197</v>
      </c>
      <c r="B422" s="64">
        <v>17761.52</v>
      </c>
    </row>
    <row r="423" spans="1:2" ht="13.5" thickBot="1" x14ac:dyDescent="0.25">
      <c r="A423" s="63" t="s">
        <v>398</v>
      </c>
      <c r="B423" s="64">
        <v>233984.83</v>
      </c>
    </row>
    <row r="424" spans="1:2" ht="13.5" thickBot="1" x14ac:dyDescent="0.25">
      <c r="A424" s="63" t="s">
        <v>198</v>
      </c>
      <c r="B424" s="64">
        <v>0.02</v>
      </c>
    </row>
    <row r="425" spans="1:2" ht="13.5" thickBot="1" x14ac:dyDescent="0.25">
      <c r="A425" s="63" t="s">
        <v>199</v>
      </c>
      <c r="B425" s="64">
        <v>0.01</v>
      </c>
    </row>
    <row r="426" spans="1:2" ht="13.5" thickBot="1" x14ac:dyDescent="0.25">
      <c r="A426" s="63" t="s">
        <v>200</v>
      </c>
      <c r="B426" s="64">
        <v>0.01</v>
      </c>
    </row>
    <row r="427" spans="1:2" ht="13.5" thickBot="1" x14ac:dyDescent="0.25">
      <c r="A427" s="63" t="s">
        <v>201</v>
      </c>
      <c r="B427" s="64">
        <v>7432.68</v>
      </c>
    </row>
    <row r="428" spans="1:2" ht="26.25" thickBot="1" x14ac:dyDescent="0.25">
      <c r="A428" s="63" t="s">
        <v>202</v>
      </c>
      <c r="B428" s="64">
        <v>18221.669999999998</v>
      </c>
    </row>
    <row r="429" spans="1:2" ht="13.5" thickBot="1" x14ac:dyDescent="0.25">
      <c r="A429" s="63" t="s">
        <v>203</v>
      </c>
      <c r="B429" s="64">
        <v>52703.95</v>
      </c>
    </row>
    <row r="430" spans="1:2" ht="13.5" thickBot="1" x14ac:dyDescent="0.25">
      <c r="A430" s="63" t="s">
        <v>204</v>
      </c>
      <c r="B430" s="64">
        <v>93524.31</v>
      </c>
    </row>
    <row r="431" spans="1:2" ht="13.5" thickBot="1" x14ac:dyDescent="0.25">
      <c r="A431" s="63" t="s">
        <v>205</v>
      </c>
      <c r="B431" s="64">
        <v>0.01</v>
      </c>
    </row>
    <row r="432" spans="1:2" ht="13.5" thickBot="1" x14ac:dyDescent="0.25">
      <c r="A432" s="63" t="s">
        <v>206</v>
      </c>
      <c r="B432" s="64">
        <v>-0.01</v>
      </c>
    </row>
    <row r="433" spans="1:3" ht="13.5" thickBot="1" x14ac:dyDescent="0.25">
      <c r="A433" s="63" t="s">
        <v>207</v>
      </c>
      <c r="B433" s="64">
        <v>0.03</v>
      </c>
    </row>
    <row r="434" spans="1:3" ht="13.5" thickBot="1" x14ac:dyDescent="0.25">
      <c r="A434" s="63" t="s">
        <v>208</v>
      </c>
      <c r="B434" s="64">
        <v>6898.06</v>
      </c>
    </row>
    <row r="435" spans="1:3" ht="13.5" thickBot="1" x14ac:dyDescent="0.25">
      <c r="A435" s="63" t="s">
        <v>209</v>
      </c>
      <c r="B435" s="64">
        <v>-0.01</v>
      </c>
    </row>
    <row r="436" spans="1:3" ht="13.5" thickBot="1" x14ac:dyDescent="0.25">
      <c r="A436" s="63" t="s">
        <v>399</v>
      </c>
      <c r="B436" s="64">
        <v>0.39</v>
      </c>
    </row>
    <row r="437" spans="1:3" ht="13.5" thickBot="1" x14ac:dyDescent="0.25">
      <c r="A437" s="63" t="s">
        <v>400</v>
      </c>
      <c r="B437" s="64">
        <v>43316.22</v>
      </c>
    </row>
    <row r="438" spans="1:3" ht="13.5" thickBot="1" x14ac:dyDescent="0.25">
      <c r="A438" s="63" t="s">
        <v>210</v>
      </c>
      <c r="B438" s="64">
        <v>0.01</v>
      </c>
    </row>
    <row r="439" spans="1:3" ht="13.5" thickBot="1" x14ac:dyDescent="0.25">
      <c r="A439" s="63" t="s">
        <v>401</v>
      </c>
      <c r="B439" s="64">
        <v>91056.17</v>
      </c>
    </row>
    <row r="440" spans="1:3" ht="13.5" thickBot="1" x14ac:dyDescent="0.25">
      <c r="A440" s="102" t="s">
        <v>341</v>
      </c>
      <c r="B440" s="65">
        <v>5016351.2999999952</v>
      </c>
    </row>
    <row r="441" spans="1:3" x14ac:dyDescent="0.2">
      <c r="A441" s="23"/>
    </row>
    <row r="442" spans="1:3" ht="38.25" customHeight="1" x14ac:dyDescent="0.2">
      <c r="A442" s="106" t="s">
        <v>402</v>
      </c>
      <c r="B442" s="106"/>
      <c r="C442" s="106"/>
    </row>
    <row r="443" spans="1:3" x14ac:dyDescent="0.2">
      <c r="A443" s="23"/>
    </row>
    <row r="444" spans="1:3" ht="13.5" x14ac:dyDescent="0.2">
      <c r="A444" s="108" t="s">
        <v>316</v>
      </c>
      <c r="B444" s="108"/>
    </row>
    <row r="445" spans="1:3" ht="9" customHeight="1" x14ac:dyDescent="0.2">
      <c r="A445" s="1"/>
    </row>
    <row r="446" spans="1:3" ht="119.25" customHeight="1" x14ac:dyDescent="0.2">
      <c r="A446" s="106" t="s">
        <v>403</v>
      </c>
      <c r="B446" s="106"/>
      <c r="C446" s="106"/>
    </row>
    <row r="447" spans="1:3" ht="13.5" thickBot="1" x14ac:dyDescent="0.25">
      <c r="A447" s="23"/>
    </row>
    <row r="448" spans="1:3" ht="13.5" thickBot="1" x14ac:dyDescent="0.25">
      <c r="A448" s="35" t="s">
        <v>8</v>
      </c>
      <c r="B448" s="36" t="s">
        <v>9</v>
      </c>
    </row>
    <row r="449" spans="1:5" ht="15.75" thickBot="1" x14ac:dyDescent="0.3">
      <c r="A449" s="17" t="s">
        <v>211</v>
      </c>
      <c r="B449" s="18">
        <f>SUM(B450:B454)</f>
        <v>70565.689999999988</v>
      </c>
      <c r="E449" s="66"/>
    </row>
    <row r="450" spans="1:5" ht="15.75" thickBot="1" x14ac:dyDescent="0.3">
      <c r="A450" s="12" t="s">
        <v>212</v>
      </c>
      <c r="B450" s="13">
        <v>55537.38</v>
      </c>
      <c r="E450" s="66"/>
    </row>
    <row r="451" spans="1:5" ht="15.75" thickBot="1" x14ac:dyDescent="0.3">
      <c r="A451" s="12" t="s">
        <v>213</v>
      </c>
      <c r="B451" s="14">
        <v>-31.69</v>
      </c>
      <c r="E451" s="66"/>
    </row>
    <row r="452" spans="1:5" ht="15.75" thickBot="1" x14ac:dyDescent="0.3">
      <c r="A452" s="12" t="s">
        <v>214</v>
      </c>
      <c r="B452" s="14">
        <v>-0.01</v>
      </c>
      <c r="E452" s="66"/>
    </row>
    <row r="453" spans="1:5" ht="15.75" thickBot="1" x14ac:dyDescent="0.3">
      <c r="A453" s="12" t="s">
        <v>215</v>
      </c>
      <c r="B453" s="14">
        <v>302.31</v>
      </c>
      <c r="E453" s="66"/>
    </row>
    <row r="454" spans="1:5" ht="15.75" thickBot="1" x14ac:dyDescent="0.3">
      <c r="A454" s="12" t="s">
        <v>404</v>
      </c>
      <c r="B454" s="13">
        <v>14757.7</v>
      </c>
      <c r="E454" s="66"/>
    </row>
    <row r="455" spans="1:5" ht="13.5" thickBot="1" x14ac:dyDescent="0.25">
      <c r="A455" s="10" t="s">
        <v>216</v>
      </c>
      <c r="B455" s="11">
        <v>307090.51</v>
      </c>
    </row>
    <row r="456" spans="1:5" ht="26.25" thickBot="1" x14ac:dyDescent="0.25">
      <c r="A456" s="10" t="s">
        <v>217</v>
      </c>
      <c r="B456" s="11">
        <f>SUM(B457:B460)</f>
        <v>174948.21999999997</v>
      </c>
    </row>
    <row r="457" spans="1:5" ht="26.25" thickBot="1" x14ac:dyDescent="0.25">
      <c r="A457" s="12" t="s">
        <v>218</v>
      </c>
      <c r="B457" s="13">
        <v>43876.78</v>
      </c>
    </row>
    <row r="458" spans="1:5" ht="26.25" thickBot="1" x14ac:dyDescent="0.25">
      <c r="A458" s="12" t="s">
        <v>219</v>
      </c>
      <c r="B458" s="13">
        <v>85330.98</v>
      </c>
    </row>
    <row r="459" spans="1:5" ht="26.25" thickBot="1" x14ac:dyDescent="0.25">
      <c r="A459" s="12" t="s">
        <v>220</v>
      </c>
      <c r="B459" s="13">
        <v>43876.78</v>
      </c>
    </row>
    <row r="460" spans="1:5" ht="13.5" thickBot="1" x14ac:dyDescent="0.25">
      <c r="A460" s="12" t="s">
        <v>405</v>
      </c>
      <c r="B460" s="13">
        <v>1863.68</v>
      </c>
    </row>
    <row r="461" spans="1:5" ht="13.5" thickBot="1" x14ac:dyDescent="0.25">
      <c r="A461" s="31" t="s">
        <v>341</v>
      </c>
      <c r="B461" s="16">
        <f>B456+B455+B449</f>
        <v>552604.41999999993</v>
      </c>
    </row>
    <row r="462" spans="1:5" x14ac:dyDescent="0.2">
      <c r="A462" s="23"/>
    </row>
    <row r="463" spans="1:5" ht="60.75" customHeight="1" x14ac:dyDescent="0.2">
      <c r="A463" s="106" t="s">
        <v>406</v>
      </c>
      <c r="B463" s="106"/>
      <c r="C463" s="106"/>
    </row>
    <row r="464" spans="1:5" ht="15" x14ac:dyDescent="0.2">
      <c r="A464" s="42"/>
    </row>
    <row r="465" spans="1:3" ht="13.5" x14ac:dyDescent="0.2">
      <c r="A465" s="44" t="s">
        <v>317</v>
      </c>
    </row>
    <row r="466" spans="1:3" ht="6" customHeight="1" x14ac:dyDescent="0.2">
      <c r="A466" s="23"/>
    </row>
    <row r="467" spans="1:3" ht="111" customHeight="1" x14ac:dyDescent="0.2">
      <c r="A467" s="106" t="s">
        <v>412</v>
      </c>
      <c r="B467" s="106"/>
      <c r="C467" s="106"/>
    </row>
    <row r="468" spans="1:3" x14ac:dyDescent="0.2">
      <c r="A468" s="23"/>
    </row>
    <row r="469" spans="1:3" ht="13.5" customHeight="1" x14ac:dyDescent="0.2">
      <c r="A469" s="106" t="s">
        <v>221</v>
      </c>
      <c r="B469" s="106"/>
      <c r="C469" s="106"/>
    </row>
    <row r="470" spans="1:3" ht="13.5" thickBot="1" x14ac:dyDescent="0.25"/>
    <row r="471" spans="1:3" ht="13.5" thickBot="1" x14ac:dyDescent="0.25">
      <c r="A471" s="67" t="s">
        <v>8</v>
      </c>
      <c r="B471" s="68" t="s">
        <v>9</v>
      </c>
    </row>
    <row r="472" spans="1:3" ht="13.5" thickBot="1" x14ac:dyDescent="0.25">
      <c r="A472" s="69" t="s">
        <v>222</v>
      </c>
      <c r="B472" s="70">
        <v>2557</v>
      </c>
    </row>
    <row r="473" spans="1:3" ht="13.5" thickBot="1" x14ac:dyDescent="0.25">
      <c r="A473" s="69" t="s">
        <v>223</v>
      </c>
      <c r="B473" s="70">
        <v>381.49</v>
      </c>
    </row>
    <row r="474" spans="1:3" ht="13.5" thickBot="1" x14ac:dyDescent="0.25">
      <c r="A474" s="69" t="s">
        <v>224</v>
      </c>
      <c r="B474" s="70">
        <v>282</v>
      </c>
    </row>
    <row r="475" spans="1:3" ht="13.5" thickBot="1" x14ac:dyDescent="0.25">
      <c r="A475" s="69" t="s">
        <v>225</v>
      </c>
      <c r="B475" s="70">
        <v>314.55</v>
      </c>
    </row>
    <row r="476" spans="1:3" ht="13.5" thickBot="1" x14ac:dyDescent="0.25">
      <c r="A476" s="69" t="s">
        <v>226</v>
      </c>
      <c r="B476" s="70">
        <v>2630</v>
      </c>
    </row>
    <row r="477" spans="1:3" ht="13.5" thickBot="1" x14ac:dyDescent="0.25">
      <c r="A477" s="69" t="s">
        <v>227</v>
      </c>
      <c r="B477" s="70">
        <v>15.95</v>
      </c>
    </row>
    <row r="478" spans="1:3" ht="13.5" thickBot="1" x14ac:dyDescent="0.25">
      <c r="A478" s="69" t="s">
        <v>228</v>
      </c>
      <c r="B478" s="70">
        <v>28.99</v>
      </c>
    </row>
    <row r="479" spans="1:3" ht="13.5" thickBot="1" x14ac:dyDescent="0.25">
      <c r="A479" s="69" t="s">
        <v>229</v>
      </c>
      <c r="B479" s="70">
        <v>3267.55</v>
      </c>
    </row>
    <row r="480" spans="1:3" ht="13.5" thickBot="1" x14ac:dyDescent="0.25">
      <c r="A480" s="69" t="s">
        <v>230</v>
      </c>
      <c r="B480" s="70">
        <v>12007.83</v>
      </c>
    </row>
    <row r="481" spans="1:3" ht="13.5" thickBot="1" x14ac:dyDescent="0.25">
      <c r="A481" s="69" t="s">
        <v>231</v>
      </c>
      <c r="B481" s="70">
        <v>2145706.85</v>
      </c>
    </row>
    <row r="482" spans="1:3" ht="13.5" thickBot="1" x14ac:dyDescent="0.25">
      <c r="A482" s="69" t="s">
        <v>407</v>
      </c>
      <c r="B482" s="70">
        <v>300</v>
      </c>
    </row>
    <row r="483" spans="1:3" ht="13.5" thickBot="1" x14ac:dyDescent="0.25">
      <c r="A483" s="69" t="s">
        <v>232</v>
      </c>
      <c r="B483" s="70">
        <v>214.96</v>
      </c>
    </row>
    <row r="484" spans="1:3" ht="13.5" thickBot="1" x14ac:dyDescent="0.25">
      <c r="A484" s="69" t="s">
        <v>233</v>
      </c>
      <c r="B484" s="70">
        <v>-487.2</v>
      </c>
    </row>
    <row r="485" spans="1:3" ht="13.5" thickBot="1" x14ac:dyDescent="0.25">
      <c r="A485" s="69" t="s">
        <v>234</v>
      </c>
      <c r="B485" s="70">
        <v>800</v>
      </c>
    </row>
    <row r="486" spans="1:3" ht="13.5" thickBot="1" x14ac:dyDescent="0.25">
      <c r="A486" s="69" t="s">
        <v>235</v>
      </c>
      <c r="B486" s="70">
        <v>18187.93</v>
      </c>
    </row>
    <row r="487" spans="1:3" ht="13.5" thickBot="1" x14ac:dyDescent="0.25">
      <c r="A487" s="69" t="s">
        <v>408</v>
      </c>
      <c r="B487" s="70">
        <v>9408</v>
      </c>
    </row>
    <row r="488" spans="1:3" ht="13.5" thickBot="1" x14ac:dyDescent="0.25">
      <c r="A488" s="69" t="s">
        <v>409</v>
      </c>
      <c r="B488" s="70">
        <v>1080.05</v>
      </c>
    </row>
    <row r="489" spans="1:3" ht="13.5" thickBot="1" x14ac:dyDescent="0.25">
      <c r="A489" s="69" t="s">
        <v>410</v>
      </c>
      <c r="B489" s="70">
        <v>29000</v>
      </c>
    </row>
    <row r="490" spans="1:3" ht="15" customHeight="1" thickBot="1" x14ac:dyDescent="0.25">
      <c r="A490" s="69" t="s">
        <v>411</v>
      </c>
      <c r="B490" s="70">
        <v>40600</v>
      </c>
    </row>
    <row r="491" spans="1:3" ht="13.5" thickBot="1" x14ac:dyDescent="0.25">
      <c r="A491" s="102" t="s">
        <v>341</v>
      </c>
      <c r="B491" s="16">
        <v>2266295.9500000002</v>
      </c>
    </row>
    <row r="492" spans="1:3" x14ac:dyDescent="0.2">
      <c r="A492" s="23"/>
    </row>
    <row r="493" spans="1:3" ht="48.75" customHeight="1" x14ac:dyDescent="0.2">
      <c r="A493" s="106" t="s">
        <v>518</v>
      </c>
      <c r="B493" s="106"/>
      <c r="C493" s="106"/>
    </row>
    <row r="494" spans="1:3" x14ac:dyDescent="0.2">
      <c r="A494" s="23"/>
    </row>
    <row r="495" spans="1:3" ht="15" x14ac:dyDescent="0.2">
      <c r="A495" s="42" t="s">
        <v>236</v>
      </c>
    </row>
    <row r="496" spans="1:3" ht="15" x14ac:dyDescent="0.2">
      <c r="A496" s="42"/>
    </row>
    <row r="497" spans="1:5" ht="13.5" x14ac:dyDescent="0.2">
      <c r="A497" s="108" t="s">
        <v>318</v>
      </c>
      <c r="B497" s="108"/>
      <c r="C497" s="108"/>
    </row>
    <row r="498" spans="1:5" ht="7.5" customHeight="1" x14ac:dyDescent="0.2">
      <c r="A498" s="23"/>
    </row>
    <row r="499" spans="1:5" ht="142.5" customHeight="1" x14ac:dyDescent="0.2">
      <c r="A499" s="106" t="s">
        <v>413</v>
      </c>
      <c r="B499" s="106"/>
      <c r="C499" s="106"/>
    </row>
    <row r="500" spans="1:5" x14ac:dyDescent="0.2">
      <c r="A500" s="23"/>
    </row>
    <row r="501" spans="1:5" ht="13.5" x14ac:dyDescent="0.2">
      <c r="A501" s="44" t="s">
        <v>319</v>
      </c>
    </row>
    <row r="502" spans="1:5" x14ac:dyDescent="0.2">
      <c r="A502" s="23"/>
    </row>
    <row r="503" spans="1:5" ht="151.5" customHeight="1" x14ac:dyDescent="0.2">
      <c r="A503" s="106" t="s">
        <v>519</v>
      </c>
      <c r="B503" s="106"/>
      <c r="C503" s="106"/>
    </row>
    <row r="504" spans="1:5" ht="13.5" thickBot="1" x14ac:dyDescent="0.25">
      <c r="A504" s="23"/>
    </row>
    <row r="505" spans="1:5" ht="13.5" thickBot="1" x14ac:dyDescent="0.25">
      <c r="A505" s="72" t="s">
        <v>8</v>
      </c>
      <c r="B505" s="73" t="s">
        <v>9</v>
      </c>
      <c r="D505" s="55"/>
    </row>
    <row r="506" spans="1:5" ht="13.5" thickBot="1" x14ac:dyDescent="0.25">
      <c r="A506" s="75" t="s">
        <v>237</v>
      </c>
      <c r="B506" s="78">
        <f>SUM(B507:B530)</f>
        <v>20575546.279999997</v>
      </c>
      <c r="E506" s="55"/>
    </row>
    <row r="507" spans="1:5" ht="13.5" thickBot="1" x14ac:dyDescent="0.25">
      <c r="A507" s="76" t="s">
        <v>414</v>
      </c>
      <c r="B507" s="74">
        <v>5169201.72</v>
      </c>
    </row>
    <row r="508" spans="1:5" ht="13.5" thickBot="1" x14ac:dyDescent="0.25">
      <c r="A508" s="76" t="s">
        <v>415</v>
      </c>
      <c r="B508" s="74">
        <v>2279194.63</v>
      </c>
    </row>
    <row r="509" spans="1:5" ht="13.5" thickBot="1" x14ac:dyDescent="0.25">
      <c r="A509" s="76" t="s">
        <v>416</v>
      </c>
      <c r="B509" s="77">
        <v>-6.5</v>
      </c>
    </row>
    <row r="510" spans="1:5" ht="13.5" thickBot="1" x14ac:dyDescent="0.25">
      <c r="A510" s="76" t="s">
        <v>417</v>
      </c>
      <c r="B510" s="74">
        <v>4602617.42</v>
      </c>
    </row>
    <row r="511" spans="1:5" ht="13.5" thickBot="1" x14ac:dyDescent="0.25">
      <c r="A511" s="76" t="s">
        <v>418</v>
      </c>
      <c r="B511" s="77">
        <v>93.7</v>
      </c>
    </row>
    <row r="512" spans="1:5" ht="13.5" thickBot="1" x14ac:dyDescent="0.25">
      <c r="A512" s="76" t="s">
        <v>419</v>
      </c>
      <c r="B512" s="74">
        <v>2514822.29</v>
      </c>
    </row>
    <row r="513" spans="1:2" ht="13.5" thickBot="1" x14ac:dyDescent="0.25">
      <c r="A513" s="76" t="s">
        <v>420</v>
      </c>
      <c r="B513" s="74">
        <v>2488884.17</v>
      </c>
    </row>
    <row r="514" spans="1:2" ht="13.5" thickBot="1" x14ac:dyDescent="0.25">
      <c r="A514" s="76" t="s">
        <v>421</v>
      </c>
      <c r="B514" s="74">
        <v>342879.78</v>
      </c>
    </row>
    <row r="515" spans="1:2" ht="13.5" thickBot="1" x14ac:dyDescent="0.25">
      <c r="A515" s="76" t="s">
        <v>422</v>
      </c>
      <c r="B515" s="74">
        <v>50294.82</v>
      </c>
    </row>
    <row r="516" spans="1:2" ht="13.5" thickBot="1" x14ac:dyDescent="0.25">
      <c r="A516" s="76" t="s">
        <v>423</v>
      </c>
      <c r="B516" s="74">
        <v>35399.18</v>
      </c>
    </row>
    <row r="517" spans="1:2" ht="13.5" thickBot="1" x14ac:dyDescent="0.25">
      <c r="A517" s="76" t="s">
        <v>424</v>
      </c>
      <c r="B517" s="74">
        <v>1530804.54</v>
      </c>
    </row>
    <row r="518" spans="1:2" ht="13.5" thickBot="1" x14ac:dyDescent="0.25">
      <c r="A518" s="76" t="s">
        <v>425</v>
      </c>
      <c r="B518" s="74">
        <v>101656.59</v>
      </c>
    </row>
    <row r="519" spans="1:2" ht="13.5" thickBot="1" x14ac:dyDescent="0.25">
      <c r="A519" s="76" t="s">
        <v>426</v>
      </c>
      <c r="B519" s="74">
        <v>113937.9</v>
      </c>
    </row>
    <row r="520" spans="1:2" ht="13.5" thickBot="1" x14ac:dyDescent="0.25">
      <c r="A520" s="76" t="s">
        <v>427</v>
      </c>
      <c r="B520" s="77">
        <v>2.69</v>
      </c>
    </row>
    <row r="521" spans="1:2" ht="13.5" thickBot="1" x14ac:dyDescent="0.25">
      <c r="A521" s="76" t="s">
        <v>428</v>
      </c>
      <c r="B521" s="77">
        <v>-6.58</v>
      </c>
    </row>
    <row r="522" spans="1:2" ht="13.5" thickBot="1" x14ac:dyDescent="0.25">
      <c r="A522" s="76" t="s">
        <v>429</v>
      </c>
      <c r="B522" s="74">
        <v>221862.02</v>
      </c>
    </row>
    <row r="523" spans="1:2" ht="13.5" thickBot="1" x14ac:dyDescent="0.25">
      <c r="A523" s="76" t="s">
        <v>430</v>
      </c>
      <c r="B523" s="77">
        <v>-11.09</v>
      </c>
    </row>
    <row r="524" spans="1:2" ht="13.5" thickBot="1" x14ac:dyDescent="0.25">
      <c r="A524" s="76" t="s">
        <v>431</v>
      </c>
      <c r="B524" s="74">
        <v>132200.4</v>
      </c>
    </row>
    <row r="525" spans="1:2" ht="26.25" thickBot="1" x14ac:dyDescent="0.25">
      <c r="A525" s="76" t="s">
        <v>432</v>
      </c>
      <c r="B525" s="77">
        <v>96.18</v>
      </c>
    </row>
    <row r="526" spans="1:2" ht="13.5" thickBot="1" x14ac:dyDescent="0.25">
      <c r="A526" s="76" t="s">
        <v>433</v>
      </c>
      <c r="B526" s="77">
        <v>279.02</v>
      </c>
    </row>
    <row r="527" spans="1:2" ht="13.5" thickBot="1" x14ac:dyDescent="0.25">
      <c r="A527" s="76" t="s">
        <v>434</v>
      </c>
      <c r="B527" s="74">
        <v>759655.91</v>
      </c>
    </row>
    <row r="528" spans="1:2" ht="13.5" thickBot="1" x14ac:dyDescent="0.25">
      <c r="A528" s="76" t="s">
        <v>435</v>
      </c>
      <c r="B528" s="74">
        <v>230821.8</v>
      </c>
    </row>
    <row r="529" spans="1:2" ht="13.5" thickBot="1" x14ac:dyDescent="0.25">
      <c r="A529" s="76" t="s">
        <v>436</v>
      </c>
      <c r="B529" s="74">
        <v>139.58000000000001</v>
      </c>
    </row>
    <row r="530" spans="1:2" ht="13.5" thickBot="1" x14ac:dyDescent="0.25">
      <c r="A530" s="76" t="s">
        <v>437</v>
      </c>
      <c r="B530" s="74">
        <v>726.11</v>
      </c>
    </row>
    <row r="531" spans="1:2" ht="13.5" thickBot="1" x14ac:dyDescent="0.25">
      <c r="A531" s="75" t="s">
        <v>238</v>
      </c>
      <c r="B531" s="78">
        <f>B532+B533</f>
        <v>99.19</v>
      </c>
    </row>
    <row r="532" spans="1:2" ht="13.5" thickBot="1" x14ac:dyDescent="0.25">
      <c r="A532" s="76" t="s">
        <v>239</v>
      </c>
      <c r="B532" s="74">
        <v>-57</v>
      </c>
    </row>
    <row r="533" spans="1:2" ht="13.5" thickBot="1" x14ac:dyDescent="0.25">
      <c r="A533" s="76" t="s">
        <v>240</v>
      </c>
      <c r="B533" s="74">
        <v>156.19</v>
      </c>
    </row>
    <row r="534" spans="1:2" ht="26.25" thickBot="1" x14ac:dyDescent="0.25">
      <c r="A534" s="75" t="s">
        <v>241</v>
      </c>
      <c r="B534" s="78">
        <f>B535</f>
        <v>0.34</v>
      </c>
    </row>
    <row r="535" spans="1:2" ht="13.5" thickBot="1" x14ac:dyDescent="0.25">
      <c r="A535" s="76" t="s">
        <v>242</v>
      </c>
      <c r="B535" s="77">
        <v>0.34</v>
      </c>
    </row>
    <row r="536" spans="1:2" ht="26.25" thickBot="1" x14ac:dyDescent="0.25">
      <c r="A536" s="75" t="s">
        <v>243</v>
      </c>
      <c r="B536" s="78">
        <f>B537</f>
        <v>1682056.44</v>
      </c>
    </row>
    <row r="537" spans="1:2" ht="13.5" thickBot="1" x14ac:dyDescent="0.25">
      <c r="A537" s="76" t="s">
        <v>244</v>
      </c>
      <c r="B537" s="74">
        <v>1682056.44</v>
      </c>
    </row>
    <row r="538" spans="1:2" ht="26.25" thickBot="1" x14ac:dyDescent="0.25">
      <c r="A538" s="75" t="s">
        <v>245</v>
      </c>
      <c r="B538" s="78">
        <f>B539</f>
        <v>149693.85</v>
      </c>
    </row>
    <row r="539" spans="1:2" ht="13.5" thickBot="1" x14ac:dyDescent="0.25">
      <c r="A539" s="76" t="s">
        <v>246</v>
      </c>
      <c r="B539" s="74">
        <v>149693.85</v>
      </c>
    </row>
    <row r="540" spans="1:2" ht="13.5" thickBot="1" x14ac:dyDescent="0.25">
      <c r="A540" s="75" t="s">
        <v>66</v>
      </c>
      <c r="B540" s="78">
        <f>B541</f>
        <v>1605392.24</v>
      </c>
    </row>
    <row r="541" spans="1:2" ht="26.25" thickBot="1" x14ac:dyDescent="0.25">
      <c r="A541" s="76" t="s">
        <v>247</v>
      </c>
      <c r="B541" s="74">
        <v>1605392.24</v>
      </c>
    </row>
    <row r="542" spans="1:2" ht="26.25" thickBot="1" x14ac:dyDescent="0.25">
      <c r="A542" s="75" t="s">
        <v>438</v>
      </c>
      <c r="B542" s="78">
        <f>B543</f>
        <v>5738.06</v>
      </c>
    </row>
    <row r="543" spans="1:2" ht="26.25" thickBot="1" x14ac:dyDescent="0.25">
      <c r="A543" s="76" t="s">
        <v>439</v>
      </c>
      <c r="B543" s="74">
        <v>5738.06</v>
      </c>
    </row>
    <row r="544" spans="1:2" ht="39" thickBot="1" x14ac:dyDescent="0.25">
      <c r="A544" s="75" t="s">
        <v>440</v>
      </c>
      <c r="B544" s="78">
        <f>B545</f>
        <v>1033.3499999999999</v>
      </c>
    </row>
    <row r="545" spans="1:3" ht="13.5" thickBot="1" x14ac:dyDescent="0.25">
      <c r="A545" s="76" t="s">
        <v>441</v>
      </c>
      <c r="B545" s="74">
        <v>1033.3499999999999</v>
      </c>
    </row>
    <row r="546" spans="1:3" ht="13.5" thickBot="1" x14ac:dyDescent="0.25">
      <c r="A546" s="75" t="s">
        <v>13</v>
      </c>
      <c r="B546" s="78">
        <f>B547</f>
        <v>43350.87</v>
      </c>
    </row>
    <row r="547" spans="1:3" ht="13.5" thickBot="1" x14ac:dyDescent="0.25">
      <c r="A547" s="76" t="s">
        <v>442</v>
      </c>
      <c r="B547" s="74">
        <v>43350.87</v>
      </c>
    </row>
    <row r="548" spans="1:3" ht="26.25" thickBot="1" x14ac:dyDescent="0.25">
      <c r="A548" s="75" t="s">
        <v>248</v>
      </c>
      <c r="B548" s="78">
        <v>1290804.43</v>
      </c>
    </row>
    <row r="549" spans="1:3" ht="13.5" thickBot="1" x14ac:dyDescent="0.25">
      <c r="A549" s="75" t="s">
        <v>443</v>
      </c>
      <c r="B549" s="78">
        <v>8694205.8800000008</v>
      </c>
    </row>
    <row r="550" spans="1:3" ht="13.5" thickBot="1" x14ac:dyDescent="0.25">
      <c r="A550" s="75" t="s">
        <v>444</v>
      </c>
      <c r="B550" s="78">
        <v>137.56</v>
      </c>
    </row>
    <row r="551" spans="1:3" ht="26.25" thickBot="1" x14ac:dyDescent="0.25">
      <c r="A551" s="75" t="s">
        <v>445</v>
      </c>
      <c r="B551" s="78">
        <v>9904</v>
      </c>
    </row>
    <row r="552" spans="1:3" ht="13.5" thickBot="1" x14ac:dyDescent="0.25">
      <c r="A552" s="75" t="s">
        <v>446</v>
      </c>
      <c r="B552" s="78">
        <v>582.6</v>
      </c>
    </row>
    <row r="553" spans="1:3" ht="13.5" thickBot="1" x14ac:dyDescent="0.25">
      <c r="A553" s="104" t="s">
        <v>341</v>
      </c>
      <c r="B553" s="16">
        <f>B506+B531+B534+B536+B538+B540+B542+B544+B546+B548+B549+B550+B551+B552</f>
        <v>34058545.090000004</v>
      </c>
    </row>
    <row r="554" spans="1:3" x14ac:dyDescent="0.2">
      <c r="A554" s="23"/>
    </row>
    <row r="555" spans="1:3" ht="66" customHeight="1" x14ac:dyDescent="0.2">
      <c r="A555" s="106" t="s">
        <v>249</v>
      </c>
      <c r="B555" s="106"/>
      <c r="C555" s="106"/>
    </row>
    <row r="556" spans="1:3" ht="11.25" customHeight="1" thickBot="1" x14ac:dyDescent="0.25">
      <c r="A556" s="23"/>
    </row>
    <row r="557" spans="1:3" ht="13.5" thickBot="1" x14ac:dyDescent="0.25">
      <c r="A557" s="8" t="s">
        <v>8</v>
      </c>
      <c r="B557" s="9" t="s">
        <v>9</v>
      </c>
    </row>
    <row r="558" spans="1:3" ht="13.5" thickBot="1" x14ac:dyDescent="0.25">
      <c r="A558" s="37" t="s">
        <v>250</v>
      </c>
      <c r="B558" s="38">
        <v>886442.61</v>
      </c>
    </row>
    <row r="559" spans="1:3" ht="13.5" thickBot="1" x14ac:dyDescent="0.25">
      <c r="A559" s="37" t="s">
        <v>251</v>
      </c>
      <c r="B559" s="38">
        <v>79552.72</v>
      </c>
    </row>
    <row r="560" spans="1:3" ht="13.5" thickBot="1" x14ac:dyDescent="0.25">
      <c r="A560" s="37" t="s">
        <v>252</v>
      </c>
      <c r="B560" s="38">
        <v>45304.11</v>
      </c>
    </row>
    <row r="561" spans="1:3" ht="13.5" thickBot="1" x14ac:dyDescent="0.25">
      <c r="A561" s="37" t="s">
        <v>253</v>
      </c>
      <c r="B561" s="38">
        <v>5398.15</v>
      </c>
    </row>
    <row r="562" spans="1:3" ht="13.5" thickBot="1" x14ac:dyDescent="0.25">
      <c r="A562" s="37" t="s">
        <v>254</v>
      </c>
      <c r="B562" s="39">
        <v>239.08</v>
      </c>
    </row>
    <row r="563" spans="1:3" ht="13.5" thickBot="1" x14ac:dyDescent="0.25">
      <c r="A563" s="37" t="s">
        <v>255</v>
      </c>
      <c r="B563" s="38">
        <v>34716.519999999997</v>
      </c>
    </row>
    <row r="564" spans="1:3" ht="13.5" thickBot="1" x14ac:dyDescent="0.25">
      <c r="A564" s="37" t="s">
        <v>256</v>
      </c>
      <c r="B564" s="38">
        <v>72906.460000000006</v>
      </c>
    </row>
    <row r="565" spans="1:3" ht="13.5" thickBot="1" x14ac:dyDescent="0.25">
      <c r="A565" s="37" t="s">
        <v>257</v>
      </c>
      <c r="B565" s="38">
        <v>1894.61</v>
      </c>
    </row>
    <row r="566" spans="1:3" ht="13.5" thickBot="1" x14ac:dyDescent="0.25">
      <c r="A566" s="37" t="s">
        <v>258</v>
      </c>
      <c r="B566" s="38">
        <v>25990.35</v>
      </c>
    </row>
    <row r="567" spans="1:3" ht="13.5" thickBot="1" x14ac:dyDescent="0.25">
      <c r="A567" s="37" t="s">
        <v>259</v>
      </c>
      <c r="B567" s="38">
        <v>55028.639999999999</v>
      </c>
    </row>
    <row r="568" spans="1:3" ht="13.5" thickBot="1" x14ac:dyDescent="0.25">
      <c r="A568" s="37" t="s">
        <v>260</v>
      </c>
      <c r="B568" s="38">
        <v>29752.43</v>
      </c>
    </row>
    <row r="569" spans="1:3" ht="13.5" thickBot="1" x14ac:dyDescent="0.25">
      <c r="A569" s="37" t="s">
        <v>261</v>
      </c>
      <c r="B569" s="38">
        <v>1520.83</v>
      </c>
    </row>
    <row r="570" spans="1:3" ht="13.5" thickBot="1" x14ac:dyDescent="0.25">
      <c r="A570" s="37" t="s">
        <v>262</v>
      </c>
      <c r="B570" s="38">
        <v>35988.78</v>
      </c>
    </row>
    <row r="571" spans="1:3" ht="13.5" thickBot="1" x14ac:dyDescent="0.25">
      <c r="A571" s="37" t="s">
        <v>263</v>
      </c>
      <c r="B571" s="38">
        <v>16069.14</v>
      </c>
    </row>
    <row r="572" spans="1:3" ht="13.5" thickBot="1" x14ac:dyDescent="0.25">
      <c r="A572" s="103" t="s">
        <v>449</v>
      </c>
      <c r="B572" s="16">
        <f>SUM(B558:B571)</f>
        <v>1290804.43</v>
      </c>
    </row>
    <row r="573" spans="1:3" x14ac:dyDescent="0.2">
      <c r="A573" s="23"/>
    </row>
    <row r="574" spans="1:3" ht="54.75" customHeight="1" x14ac:dyDescent="0.2">
      <c r="A574" s="106" t="s">
        <v>447</v>
      </c>
      <c r="B574" s="106"/>
      <c r="C574" s="106"/>
    </row>
    <row r="575" spans="1:3" x14ac:dyDescent="0.2">
      <c r="A575" s="23"/>
    </row>
    <row r="576" spans="1:3" ht="27.75" customHeight="1" x14ac:dyDescent="0.2">
      <c r="A576" s="106" t="s">
        <v>448</v>
      </c>
      <c r="B576" s="106"/>
      <c r="C576" s="106"/>
    </row>
    <row r="577" spans="1:3" ht="15" x14ac:dyDescent="0.2">
      <c r="A577" s="42"/>
    </row>
    <row r="578" spans="1:3" ht="15" x14ac:dyDescent="0.2">
      <c r="A578" s="42" t="s">
        <v>264</v>
      </c>
    </row>
    <row r="579" spans="1:3" ht="15" x14ac:dyDescent="0.2">
      <c r="A579" s="42"/>
    </row>
    <row r="580" spans="1:3" ht="27.75" customHeight="1" x14ac:dyDescent="0.2">
      <c r="A580" s="106" t="s">
        <v>265</v>
      </c>
      <c r="B580" s="106"/>
      <c r="C580" s="106"/>
    </row>
    <row r="581" spans="1:3" x14ac:dyDescent="0.2">
      <c r="A581" s="23"/>
    </row>
    <row r="582" spans="1:3" ht="27.75" customHeight="1" x14ac:dyDescent="0.2">
      <c r="A582" s="106" t="s">
        <v>266</v>
      </c>
      <c r="B582" s="106"/>
      <c r="C582" s="106"/>
    </row>
    <row r="583" spans="1:3" x14ac:dyDescent="0.2">
      <c r="A583" s="23"/>
    </row>
    <row r="584" spans="1:3" ht="12.75" customHeight="1" x14ac:dyDescent="0.2">
      <c r="A584" s="106" t="s">
        <v>267</v>
      </c>
      <c r="B584" s="106"/>
      <c r="C584" s="106"/>
    </row>
    <row r="585" spans="1:3" x14ac:dyDescent="0.2">
      <c r="A585" s="23"/>
    </row>
    <row r="586" spans="1:3" ht="27.75" customHeight="1" x14ac:dyDescent="0.2">
      <c r="A586" s="106" t="s">
        <v>268</v>
      </c>
      <c r="B586" s="106"/>
      <c r="C586" s="106"/>
    </row>
    <row r="587" spans="1:3" x14ac:dyDescent="0.2">
      <c r="A587" s="23"/>
    </row>
    <row r="588" spans="1:3" ht="12.75" customHeight="1" x14ac:dyDescent="0.2">
      <c r="A588" s="106" t="s">
        <v>269</v>
      </c>
      <c r="B588" s="106"/>
      <c r="C588" s="106"/>
    </row>
    <row r="589" spans="1:3" ht="15" x14ac:dyDescent="0.2">
      <c r="A589" s="45"/>
    </row>
    <row r="590" spans="1:3" ht="12.75" customHeight="1" x14ac:dyDescent="0.2">
      <c r="A590" s="106" t="s">
        <v>270</v>
      </c>
      <c r="B590" s="106"/>
      <c r="C590" s="106"/>
    </row>
    <row r="591" spans="1:3" ht="13.5" thickBot="1" x14ac:dyDescent="0.25">
      <c r="A591" s="23"/>
    </row>
    <row r="592" spans="1:3" ht="13.5" thickBot="1" x14ac:dyDescent="0.25">
      <c r="A592" s="2" t="s">
        <v>8</v>
      </c>
      <c r="B592" s="3" t="s">
        <v>9</v>
      </c>
    </row>
    <row r="593" spans="1:3" ht="13.5" thickBot="1" x14ac:dyDescent="0.25">
      <c r="A593" s="4" t="s">
        <v>271</v>
      </c>
      <c r="B593" s="38">
        <v>20466728.449999999</v>
      </c>
    </row>
    <row r="594" spans="1:3" ht="13.5" thickBot="1" x14ac:dyDescent="0.25">
      <c r="A594" s="4" t="s">
        <v>272</v>
      </c>
      <c r="B594" s="38">
        <v>2254476.16</v>
      </c>
    </row>
    <row r="595" spans="1:3" ht="13.5" thickBot="1" x14ac:dyDescent="0.25">
      <c r="A595" s="4" t="s">
        <v>273</v>
      </c>
      <c r="B595" s="38">
        <v>329733726.54000002</v>
      </c>
    </row>
    <row r="596" spans="1:3" ht="13.5" thickBot="1" x14ac:dyDescent="0.25">
      <c r="A596" s="4" t="s">
        <v>274</v>
      </c>
      <c r="B596" s="38">
        <v>79701999.819999993</v>
      </c>
    </row>
    <row r="597" spans="1:3" ht="13.5" thickBot="1" x14ac:dyDescent="0.25">
      <c r="A597" s="21" t="s">
        <v>275</v>
      </c>
      <c r="B597" s="38">
        <v>-74255979.989999995</v>
      </c>
    </row>
    <row r="598" spans="1:3" ht="13.5" thickBot="1" x14ac:dyDescent="0.25">
      <c r="A598" s="6" t="s">
        <v>341</v>
      </c>
      <c r="B598" s="16">
        <f>SUM(B584:B597)</f>
        <v>357900950.98000002</v>
      </c>
    </row>
    <row r="599" spans="1:3" x14ac:dyDescent="0.2">
      <c r="A599" s="1"/>
    </row>
    <row r="600" spans="1:3" x14ac:dyDescent="0.2">
      <c r="A600" s="23"/>
    </row>
    <row r="601" spans="1:3" ht="15" x14ac:dyDescent="0.2">
      <c r="A601" s="107" t="s">
        <v>276</v>
      </c>
      <c r="B601" s="107"/>
      <c r="C601" s="107"/>
    </row>
    <row r="602" spans="1:3" ht="15" x14ac:dyDescent="0.2">
      <c r="A602" s="42"/>
    </row>
    <row r="603" spans="1:3" ht="97.5" customHeight="1" x14ac:dyDescent="0.2">
      <c r="A603" s="106" t="s">
        <v>450</v>
      </c>
      <c r="B603" s="106"/>
      <c r="C603" s="106"/>
    </row>
    <row r="604" spans="1:3" ht="15" x14ac:dyDescent="0.2">
      <c r="A604" s="42"/>
    </row>
    <row r="605" spans="1:3" ht="15" x14ac:dyDescent="0.2">
      <c r="A605" s="42" t="s">
        <v>277</v>
      </c>
    </row>
    <row r="606" spans="1:3" ht="15" x14ac:dyDescent="0.2">
      <c r="A606" s="42"/>
    </row>
    <row r="607" spans="1:3" ht="93" customHeight="1" x14ac:dyDescent="0.2">
      <c r="A607" s="106" t="s">
        <v>520</v>
      </c>
      <c r="B607" s="106"/>
      <c r="C607" s="106"/>
    </row>
    <row r="608" spans="1:3" x14ac:dyDescent="0.2">
      <c r="A608" s="23"/>
    </row>
    <row r="609" spans="1:3" x14ac:dyDescent="0.2">
      <c r="A609" s="1" t="s">
        <v>278</v>
      </c>
    </row>
    <row r="610" spans="1:3" x14ac:dyDescent="0.2">
      <c r="A610" s="23"/>
    </row>
    <row r="611" spans="1:3" ht="104.25" customHeight="1" x14ac:dyDescent="0.2">
      <c r="A611" s="106" t="s">
        <v>521</v>
      </c>
      <c r="B611" s="106"/>
      <c r="C611" s="106"/>
    </row>
    <row r="612" spans="1:3" x14ac:dyDescent="0.2">
      <c r="A612" s="1"/>
    </row>
    <row r="613" spans="1:3" ht="15" x14ac:dyDescent="0.2">
      <c r="A613" s="107" t="s">
        <v>279</v>
      </c>
      <c r="B613" s="107"/>
    </row>
    <row r="614" spans="1:3" ht="15" x14ac:dyDescent="0.2">
      <c r="A614" s="42"/>
    </row>
    <row r="615" spans="1:3" ht="13.5" x14ac:dyDescent="0.2">
      <c r="A615" s="108" t="s">
        <v>320</v>
      </c>
      <c r="B615" s="108"/>
    </row>
    <row r="616" spans="1:3" x14ac:dyDescent="0.2">
      <c r="A616" s="1"/>
    </row>
    <row r="617" spans="1:3" ht="120.75" customHeight="1" x14ac:dyDescent="0.2">
      <c r="A617" s="106" t="s">
        <v>522</v>
      </c>
      <c r="B617" s="106"/>
      <c r="C617" s="106"/>
    </row>
    <row r="618" spans="1:3" x14ac:dyDescent="0.2">
      <c r="A618" s="23"/>
    </row>
    <row r="619" spans="1:3" ht="13.5" x14ac:dyDescent="0.2">
      <c r="A619" s="44" t="s">
        <v>321</v>
      </c>
    </row>
    <row r="620" spans="1:3" x14ac:dyDescent="0.2">
      <c r="A620" s="1"/>
    </row>
    <row r="621" spans="1:3" ht="70.5" customHeight="1" x14ac:dyDescent="0.2">
      <c r="A621" s="106" t="s">
        <v>523</v>
      </c>
      <c r="B621" s="106"/>
      <c r="C621" s="106"/>
    </row>
    <row r="622" spans="1:3" x14ac:dyDescent="0.2">
      <c r="A622" s="23"/>
    </row>
    <row r="623" spans="1:3" ht="15" x14ac:dyDescent="0.2">
      <c r="A623" s="107" t="s">
        <v>280</v>
      </c>
      <c r="B623" s="107"/>
    </row>
    <row r="624" spans="1:3" ht="15" x14ac:dyDescent="0.2">
      <c r="A624" s="42"/>
    </row>
    <row r="625" spans="1:3" ht="13.5" x14ac:dyDescent="0.2">
      <c r="A625" s="108" t="s">
        <v>322</v>
      </c>
      <c r="B625" s="108"/>
    </row>
    <row r="626" spans="1:3" x14ac:dyDescent="0.2">
      <c r="A626" s="1"/>
    </row>
    <row r="627" spans="1:3" ht="61.5" customHeight="1" x14ac:dyDescent="0.2">
      <c r="A627" s="106" t="s">
        <v>451</v>
      </c>
      <c r="B627" s="106"/>
      <c r="C627" s="106"/>
    </row>
    <row r="628" spans="1:3" x14ac:dyDescent="0.2">
      <c r="A628" s="23"/>
    </row>
    <row r="629" spans="1:3" ht="13.5" x14ac:dyDescent="0.2">
      <c r="A629" s="108" t="s">
        <v>323</v>
      </c>
      <c r="B629" s="108"/>
    </row>
    <row r="630" spans="1:3" x14ac:dyDescent="0.2">
      <c r="A630" s="23"/>
    </row>
    <row r="631" spans="1:3" ht="51.75" customHeight="1" x14ac:dyDescent="0.2">
      <c r="A631" s="106" t="s">
        <v>452</v>
      </c>
      <c r="B631" s="106"/>
      <c r="C631" s="106"/>
    </row>
    <row r="632" spans="1:3" x14ac:dyDescent="0.2">
      <c r="A632" s="23"/>
    </row>
    <row r="633" spans="1:3" ht="15" x14ac:dyDescent="0.2">
      <c r="A633" s="107" t="s">
        <v>281</v>
      </c>
      <c r="B633" s="107"/>
    </row>
    <row r="634" spans="1:3" x14ac:dyDescent="0.2">
      <c r="A634" s="23"/>
    </row>
    <row r="635" spans="1:3" ht="42.75" customHeight="1" x14ac:dyDescent="0.2">
      <c r="A635" s="106" t="s">
        <v>282</v>
      </c>
      <c r="B635" s="106"/>
      <c r="C635" s="106"/>
    </row>
    <row r="636" spans="1:3" x14ac:dyDescent="0.2">
      <c r="A636" s="1"/>
    </row>
    <row r="637" spans="1:3" ht="15" x14ac:dyDescent="0.2">
      <c r="A637" s="107" t="s">
        <v>283</v>
      </c>
      <c r="B637" s="107"/>
    </row>
    <row r="638" spans="1:3" ht="15" x14ac:dyDescent="0.2">
      <c r="A638" s="42"/>
    </row>
    <row r="639" spans="1:3" ht="13.5" x14ac:dyDescent="0.2">
      <c r="A639" s="108" t="s">
        <v>324</v>
      </c>
      <c r="B639" s="108"/>
    </row>
    <row r="640" spans="1:3" x14ac:dyDescent="0.2">
      <c r="A640" s="1"/>
    </row>
    <row r="641" spans="1:3" ht="64.5" customHeight="1" x14ac:dyDescent="0.2">
      <c r="A641" s="106" t="s">
        <v>453</v>
      </c>
      <c r="B641" s="106"/>
      <c r="C641" s="106"/>
    </row>
    <row r="642" spans="1:3" x14ac:dyDescent="0.2">
      <c r="A642" s="23"/>
    </row>
    <row r="643" spans="1:3" x14ac:dyDescent="0.2">
      <c r="A643" s="44"/>
    </row>
    <row r="644" spans="1:3" ht="13.5" x14ac:dyDescent="0.2">
      <c r="A644" s="108" t="s">
        <v>325</v>
      </c>
      <c r="B644" s="108"/>
    </row>
    <row r="645" spans="1:3" x14ac:dyDescent="0.2">
      <c r="A645" s="1"/>
    </row>
    <row r="646" spans="1:3" ht="55.5" customHeight="1" x14ac:dyDescent="0.2">
      <c r="A646" s="106" t="s">
        <v>454</v>
      </c>
      <c r="B646" s="106"/>
      <c r="C646" s="106"/>
    </row>
    <row r="647" spans="1:3" x14ac:dyDescent="0.2">
      <c r="A647" s="44"/>
    </row>
    <row r="648" spans="1:3" ht="13.5" x14ac:dyDescent="0.2">
      <c r="A648" s="108" t="s">
        <v>326</v>
      </c>
      <c r="B648" s="108"/>
    </row>
    <row r="649" spans="1:3" x14ac:dyDescent="0.2">
      <c r="A649" s="1"/>
    </row>
    <row r="650" spans="1:3" ht="65.25" customHeight="1" x14ac:dyDescent="0.2">
      <c r="A650" s="106" t="s">
        <v>455</v>
      </c>
      <c r="B650" s="106"/>
      <c r="C650" s="106"/>
    </row>
    <row r="651" spans="1:3" x14ac:dyDescent="0.2">
      <c r="A651" s="1"/>
    </row>
    <row r="652" spans="1:3" ht="15" x14ac:dyDescent="0.2">
      <c r="A652" s="107" t="s">
        <v>284</v>
      </c>
      <c r="B652" s="107"/>
    </row>
    <row r="653" spans="1:3" ht="15" x14ac:dyDescent="0.2">
      <c r="A653" s="42"/>
    </row>
    <row r="654" spans="1:3" ht="13.5" x14ac:dyDescent="0.2">
      <c r="A654" s="108" t="s">
        <v>327</v>
      </c>
      <c r="B654" s="108"/>
    </row>
    <row r="655" spans="1:3" x14ac:dyDescent="0.2">
      <c r="A655" s="23"/>
    </row>
    <row r="656" spans="1:3" ht="29.25" customHeight="1" x14ac:dyDescent="0.2">
      <c r="A656" s="106" t="s">
        <v>524</v>
      </c>
      <c r="B656" s="106"/>
      <c r="C656" s="106"/>
    </row>
    <row r="657" spans="1:3" x14ac:dyDescent="0.2">
      <c r="A657" s="23"/>
    </row>
    <row r="658" spans="1:3" ht="48.75" customHeight="1" x14ac:dyDescent="0.2">
      <c r="A658" s="111" t="s">
        <v>525</v>
      </c>
      <c r="B658" s="111"/>
      <c r="C658" s="111"/>
    </row>
    <row r="659" spans="1:3" ht="20.25" customHeight="1" x14ac:dyDescent="0.2">
      <c r="A659" s="71"/>
      <c r="B659" s="71"/>
      <c r="C659" s="71"/>
    </row>
    <row r="660" spans="1:3" ht="13.5" x14ac:dyDescent="0.2">
      <c r="A660" s="108" t="s">
        <v>328</v>
      </c>
      <c r="B660" s="108"/>
    </row>
    <row r="661" spans="1:3" x14ac:dyDescent="0.2">
      <c r="A661" s="44"/>
    </row>
    <row r="662" spans="1:3" ht="63.75" customHeight="1" x14ac:dyDescent="0.2">
      <c r="A662" s="106" t="s">
        <v>456</v>
      </c>
      <c r="B662" s="106"/>
      <c r="C662" s="106"/>
    </row>
    <row r="663" spans="1:3" ht="13.5" thickBot="1" x14ac:dyDescent="0.25">
      <c r="A663" s="23"/>
    </row>
    <row r="664" spans="1:3" ht="13.5" thickBot="1" x14ac:dyDescent="0.25">
      <c r="A664" s="2" t="s">
        <v>8</v>
      </c>
      <c r="B664" s="3" t="s">
        <v>9</v>
      </c>
    </row>
    <row r="665" spans="1:3" ht="13.5" thickBot="1" x14ac:dyDescent="0.25">
      <c r="A665" s="21" t="s">
        <v>285</v>
      </c>
      <c r="B665" s="5">
        <v>509160.22</v>
      </c>
    </row>
    <row r="666" spans="1:3" ht="13.5" thickBot="1" x14ac:dyDescent="0.25">
      <c r="A666" s="21" t="s">
        <v>286</v>
      </c>
      <c r="B666" s="5">
        <v>14105.76</v>
      </c>
    </row>
    <row r="667" spans="1:3" ht="13.5" thickBot="1" x14ac:dyDescent="0.25">
      <c r="A667" s="6" t="s">
        <v>341</v>
      </c>
      <c r="B667" s="7">
        <f>B665+B666</f>
        <v>523265.98</v>
      </c>
    </row>
    <row r="668" spans="1:3" x14ac:dyDescent="0.2">
      <c r="A668" s="23"/>
    </row>
    <row r="669" spans="1:3" ht="12.75" customHeight="1" x14ac:dyDescent="0.2">
      <c r="A669" s="106" t="s">
        <v>147</v>
      </c>
      <c r="B669" s="106"/>
      <c r="C669" s="106"/>
    </row>
    <row r="670" spans="1:3" x14ac:dyDescent="0.2">
      <c r="A670" s="44"/>
    </row>
    <row r="671" spans="1:3" ht="13.5" x14ac:dyDescent="0.2">
      <c r="A671" s="108" t="s">
        <v>329</v>
      </c>
      <c r="B671" s="108"/>
    </row>
    <row r="672" spans="1:3" x14ac:dyDescent="0.2">
      <c r="A672" s="44"/>
    </row>
    <row r="673" spans="1:3" ht="40.5" customHeight="1" x14ac:dyDescent="0.2">
      <c r="A673" s="106" t="s">
        <v>526</v>
      </c>
      <c r="B673" s="106"/>
      <c r="C673" s="106"/>
    </row>
    <row r="674" spans="1:3" x14ac:dyDescent="0.2">
      <c r="A674" s="44"/>
    </row>
    <row r="675" spans="1:3" ht="13.5" x14ac:dyDescent="0.2">
      <c r="A675" s="108" t="s">
        <v>330</v>
      </c>
      <c r="B675" s="108"/>
    </row>
    <row r="676" spans="1:3" x14ac:dyDescent="0.2">
      <c r="A676" s="1"/>
    </row>
    <row r="677" spans="1:3" ht="52.5" customHeight="1" x14ac:dyDescent="0.2">
      <c r="A677" s="106" t="s">
        <v>457</v>
      </c>
      <c r="B677" s="106"/>
      <c r="C677" s="106"/>
    </row>
    <row r="678" spans="1:3" x14ac:dyDescent="0.2">
      <c r="A678" s="46"/>
    </row>
    <row r="679" spans="1:3" ht="15" x14ac:dyDescent="0.2">
      <c r="A679" s="42" t="s">
        <v>287</v>
      </c>
    </row>
    <row r="680" spans="1:3" ht="15" x14ac:dyDescent="0.2">
      <c r="A680" s="42"/>
    </row>
    <row r="681" spans="1:3" ht="13.5" x14ac:dyDescent="0.2">
      <c r="A681" s="108" t="s">
        <v>331</v>
      </c>
      <c r="B681" s="108"/>
    </row>
    <row r="682" spans="1:3" x14ac:dyDescent="0.2">
      <c r="A682" s="1"/>
    </row>
    <row r="683" spans="1:3" ht="108" customHeight="1" x14ac:dyDescent="0.2">
      <c r="A683" s="106" t="s">
        <v>458</v>
      </c>
      <c r="B683" s="106"/>
      <c r="C683" s="106"/>
    </row>
    <row r="684" spans="1:3" x14ac:dyDescent="0.2">
      <c r="A684" s="23"/>
    </row>
    <row r="685" spans="1:3" ht="15" x14ac:dyDescent="0.2">
      <c r="A685" s="107" t="s">
        <v>288</v>
      </c>
      <c r="B685" s="107"/>
    </row>
    <row r="686" spans="1:3" ht="15" x14ac:dyDescent="0.2">
      <c r="A686" s="42"/>
    </row>
    <row r="687" spans="1:3" ht="118.5" customHeight="1" x14ac:dyDescent="0.2">
      <c r="A687" s="106" t="s">
        <v>527</v>
      </c>
      <c r="B687" s="106"/>
      <c r="C687" s="106"/>
    </row>
    <row r="688" spans="1:3" ht="15" x14ac:dyDescent="0.2">
      <c r="A688" s="107" t="s">
        <v>7</v>
      </c>
      <c r="B688" s="107"/>
    </row>
    <row r="689" spans="1:3" ht="15" x14ac:dyDescent="0.2">
      <c r="A689" s="42"/>
    </row>
    <row r="690" spans="1:3" ht="33.75" customHeight="1" x14ac:dyDescent="0.2">
      <c r="A690" s="106" t="s">
        <v>332</v>
      </c>
      <c r="B690" s="106"/>
      <c r="C690" s="106"/>
    </row>
    <row r="691" spans="1:3" ht="13.5" thickBot="1" x14ac:dyDescent="0.25">
      <c r="A691" s="23"/>
    </row>
    <row r="692" spans="1:3" ht="13.5" thickBot="1" x14ac:dyDescent="0.25">
      <c r="A692" s="2" t="s">
        <v>289</v>
      </c>
      <c r="B692" s="3">
        <v>2023</v>
      </c>
      <c r="C692" s="3">
        <v>2022</v>
      </c>
    </row>
    <row r="693" spans="1:3" ht="13.5" thickBot="1" x14ac:dyDescent="0.25">
      <c r="A693" s="21" t="s">
        <v>290</v>
      </c>
      <c r="B693" s="38">
        <v>24000</v>
      </c>
      <c r="C693" s="38">
        <v>24000</v>
      </c>
    </row>
    <row r="694" spans="1:3" ht="13.5" thickBot="1" x14ac:dyDescent="0.25">
      <c r="A694" s="21" t="s">
        <v>291</v>
      </c>
      <c r="B694" s="38">
        <v>9298248.4900000002</v>
      </c>
      <c r="C694" s="38">
        <v>2186063.13</v>
      </c>
    </row>
    <row r="695" spans="1:3" ht="13.5" thickBot="1" x14ac:dyDescent="0.25">
      <c r="A695" s="21" t="s">
        <v>292</v>
      </c>
      <c r="B695" s="38">
        <v>152546223.62</v>
      </c>
      <c r="C695" s="38">
        <v>138527598.28999999</v>
      </c>
    </row>
    <row r="696" spans="1:3" ht="13.5" thickBot="1" x14ac:dyDescent="0.25">
      <c r="A696" s="21" t="s">
        <v>293</v>
      </c>
      <c r="B696" s="38">
        <v>41560.68</v>
      </c>
      <c r="C696" s="38">
        <v>30111.17</v>
      </c>
    </row>
    <row r="697" spans="1:3" ht="13.5" thickBot="1" x14ac:dyDescent="0.25">
      <c r="A697" s="19" t="s">
        <v>294</v>
      </c>
      <c r="B697" s="7">
        <f>B695+B696+B693+B694</f>
        <v>161910032.79000002</v>
      </c>
      <c r="C697" s="7">
        <f>C695+C696+C693+C694</f>
        <v>140767772.58999997</v>
      </c>
    </row>
    <row r="698" spans="1:3" x14ac:dyDescent="0.2">
      <c r="A698" s="1"/>
    </row>
    <row r="699" spans="1:3" x14ac:dyDescent="0.2">
      <c r="A699" s="1"/>
    </row>
    <row r="700" spans="1:3" x14ac:dyDescent="0.2">
      <c r="A700" s="110" t="s">
        <v>295</v>
      </c>
      <c r="B700" s="110"/>
    </row>
    <row r="701" spans="1:3" x14ac:dyDescent="0.2">
      <c r="A701" s="1"/>
    </row>
    <row r="702" spans="1:3" ht="15" x14ac:dyDescent="0.2">
      <c r="A702" s="107" t="s">
        <v>296</v>
      </c>
      <c r="B702" s="107"/>
    </row>
    <row r="703" spans="1:3" x14ac:dyDescent="0.2">
      <c r="A703" s="23"/>
    </row>
    <row r="704" spans="1:3" ht="68.25" customHeight="1" x14ac:dyDescent="0.2">
      <c r="A704" s="106" t="s">
        <v>528</v>
      </c>
      <c r="B704" s="106"/>
      <c r="C704" s="106"/>
    </row>
    <row r="705" spans="1:3" x14ac:dyDescent="0.2">
      <c r="A705" s="23"/>
    </row>
    <row r="706" spans="1:3" ht="144" customHeight="1" x14ac:dyDescent="0.2">
      <c r="A706" s="106" t="s">
        <v>459</v>
      </c>
      <c r="B706" s="106"/>
      <c r="C706" s="106"/>
    </row>
    <row r="707" spans="1:3" ht="15" x14ac:dyDescent="0.2">
      <c r="A707" s="42"/>
    </row>
    <row r="708" spans="1:3" ht="15" x14ac:dyDescent="0.2">
      <c r="A708" s="42" t="s">
        <v>297</v>
      </c>
    </row>
    <row r="709" spans="1:3" x14ac:dyDescent="0.2">
      <c r="A709" s="23"/>
    </row>
    <row r="710" spans="1:3" ht="174" customHeight="1" x14ac:dyDescent="0.2">
      <c r="A710" s="106" t="s">
        <v>529</v>
      </c>
      <c r="B710" s="106"/>
      <c r="C710" s="106"/>
    </row>
    <row r="711" spans="1:3" ht="153.75" customHeight="1" x14ac:dyDescent="0.2">
      <c r="A711" s="106" t="s">
        <v>530</v>
      </c>
      <c r="B711" s="106"/>
      <c r="C711" s="106"/>
    </row>
    <row r="712" spans="1:3" ht="25.5" customHeight="1" x14ac:dyDescent="0.2">
      <c r="A712" s="112" t="s">
        <v>509</v>
      </c>
      <c r="B712" s="112"/>
      <c r="C712" s="112"/>
    </row>
    <row r="713" spans="1:3" ht="13.5" customHeight="1" thickBot="1" x14ac:dyDescent="0.25">
      <c r="A713" s="99"/>
      <c r="B713" s="99"/>
      <c r="C713" s="99"/>
    </row>
    <row r="714" spans="1:3" ht="15" customHeight="1" x14ac:dyDescent="0.2">
      <c r="A714" s="113" t="s">
        <v>460</v>
      </c>
      <c r="B714" s="114"/>
      <c r="C714" s="115"/>
    </row>
    <row r="715" spans="1:3" ht="15" customHeight="1" x14ac:dyDescent="0.2">
      <c r="A715" s="116" t="s">
        <v>461</v>
      </c>
      <c r="B715" s="117"/>
      <c r="C715" s="118"/>
    </row>
    <row r="716" spans="1:3" ht="15" customHeight="1" x14ac:dyDescent="0.2">
      <c r="A716" s="119" t="s">
        <v>510</v>
      </c>
      <c r="B716" s="120"/>
      <c r="C716" s="121"/>
    </row>
    <row r="717" spans="1:3" ht="15" customHeight="1" thickBot="1" x14ac:dyDescent="0.25">
      <c r="A717" s="122" t="s">
        <v>462</v>
      </c>
      <c r="B717" s="123"/>
      <c r="C717" s="124"/>
    </row>
    <row r="718" spans="1:3" ht="15" customHeight="1" thickBot="1" x14ac:dyDescent="0.25">
      <c r="A718" s="133" t="s">
        <v>463</v>
      </c>
      <c r="B718" s="134"/>
      <c r="C718" s="79">
        <v>225545108.08000001</v>
      </c>
    </row>
    <row r="719" spans="1:3" ht="15" customHeight="1" x14ac:dyDescent="0.2">
      <c r="A719" s="135"/>
      <c r="B719" s="136"/>
      <c r="C719" s="80"/>
    </row>
    <row r="720" spans="1:3" ht="15" customHeight="1" x14ac:dyDescent="0.2">
      <c r="A720" s="137" t="s">
        <v>464</v>
      </c>
      <c r="B720" s="138"/>
      <c r="C720" s="81">
        <f>SUM(C721:C726)</f>
        <v>7.1</v>
      </c>
    </row>
    <row r="721" spans="1:3" ht="15" customHeight="1" x14ac:dyDescent="0.2">
      <c r="A721" s="127" t="s">
        <v>465</v>
      </c>
      <c r="B721" s="128"/>
      <c r="C721" s="82">
        <v>0</v>
      </c>
    </row>
    <row r="722" spans="1:3" ht="15" customHeight="1" x14ac:dyDescent="0.2">
      <c r="A722" s="127" t="s">
        <v>466</v>
      </c>
      <c r="B722" s="128"/>
      <c r="C722" s="83">
        <v>0</v>
      </c>
    </row>
    <row r="723" spans="1:3" ht="15" customHeight="1" x14ac:dyDescent="0.2">
      <c r="A723" s="127" t="s">
        <v>467</v>
      </c>
      <c r="B723" s="128"/>
      <c r="C723" s="83">
        <v>0</v>
      </c>
    </row>
    <row r="724" spans="1:3" ht="15" customHeight="1" x14ac:dyDescent="0.2">
      <c r="A724" s="127" t="s">
        <v>468</v>
      </c>
      <c r="B724" s="128"/>
      <c r="C724" s="83">
        <v>0</v>
      </c>
    </row>
    <row r="725" spans="1:3" ht="15" customHeight="1" x14ac:dyDescent="0.2">
      <c r="A725" s="127" t="s">
        <v>469</v>
      </c>
      <c r="B725" s="128"/>
      <c r="C725" s="83">
        <v>7.1</v>
      </c>
    </row>
    <row r="726" spans="1:3" ht="15" customHeight="1" thickBot="1" x14ac:dyDescent="0.25">
      <c r="A726" s="129" t="s">
        <v>470</v>
      </c>
      <c r="B726" s="130"/>
      <c r="C726" s="84">
        <v>0</v>
      </c>
    </row>
    <row r="727" spans="1:3" ht="15" customHeight="1" x14ac:dyDescent="0.2">
      <c r="A727" s="131"/>
      <c r="B727" s="132"/>
      <c r="C727" s="85"/>
    </row>
    <row r="728" spans="1:3" ht="15" customHeight="1" x14ac:dyDescent="0.2">
      <c r="A728" s="137" t="s">
        <v>471</v>
      </c>
      <c r="B728" s="138"/>
      <c r="C728" s="81">
        <f>SUM(C729:C731)</f>
        <v>0</v>
      </c>
    </row>
    <row r="729" spans="1:3" ht="15" customHeight="1" x14ac:dyDescent="0.2">
      <c r="A729" s="127" t="s">
        <v>472</v>
      </c>
      <c r="B729" s="128"/>
      <c r="C729" s="83">
        <v>0</v>
      </c>
    </row>
    <row r="730" spans="1:3" ht="15" customHeight="1" x14ac:dyDescent="0.2">
      <c r="A730" s="127" t="s">
        <v>473</v>
      </c>
      <c r="B730" s="128"/>
      <c r="C730" s="83">
        <v>0</v>
      </c>
    </row>
    <row r="731" spans="1:3" ht="15" customHeight="1" x14ac:dyDescent="0.2">
      <c r="A731" s="127" t="s">
        <v>474</v>
      </c>
      <c r="B731" s="128"/>
      <c r="C731" s="83">
        <v>0</v>
      </c>
    </row>
    <row r="732" spans="1:3" ht="15" customHeight="1" thickBot="1" x14ac:dyDescent="0.25">
      <c r="A732" s="86"/>
      <c r="B732" s="87"/>
      <c r="C732" s="88"/>
    </row>
    <row r="733" spans="1:3" ht="15" customHeight="1" thickBot="1" x14ac:dyDescent="0.25">
      <c r="A733" s="147" t="s">
        <v>475</v>
      </c>
      <c r="B733" s="148"/>
      <c r="C733" s="89">
        <f>C718+C720-C728</f>
        <v>225545115.18000001</v>
      </c>
    </row>
    <row r="734" spans="1:3" ht="15" customHeight="1" thickBot="1" x14ac:dyDescent="0.25">
      <c r="A734" s="90"/>
      <c r="B734" s="91"/>
      <c r="C734" s="92"/>
    </row>
    <row r="735" spans="1:3" ht="15" customHeight="1" x14ac:dyDescent="0.2">
      <c r="A735" s="113" t="s">
        <v>460</v>
      </c>
      <c r="B735" s="114"/>
      <c r="C735" s="115"/>
    </row>
    <row r="736" spans="1:3" ht="15" customHeight="1" x14ac:dyDescent="0.2">
      <c r="A736" s="139" t="s">
        <v>476</v>
      </c>
      <c r="B736" s="140"/>
      <c r="C736" s="141"/>
    </row>
    <row r="737" spans="1:3" ht="15" customHeight="1" x14ac:dyDescent="0.2">
      <c r="A737" s="119" t="s">
        <v>510</v>
      </c>
      <c r="B737" s="120"/>
      <c r="C737" s="121"/>
    </row>
    <row r="738" spans="1:3" ht="15" customHeight="1" thickBot="1" x14ac:dyDescent="0.25">
      <c r="A738" s="142" t="s">
        <v>462</v>
      </c>
      <c r="B738" s="143"/>
      <c r="C738" s="144"/>
    </row>
    <row r="739" spans="1:3" ht="15" customHeight="1" thickBot="1" x14ac:dyDescent="0.25">
      <c r="A739" s="145" t="s">
        <v>477</v>
      </c>
      <c r="B739" s="146"/>
      <c r="C739" s="93">
        <v>87690358</v>
      </c>
    </row>
    <row r="740" spans="1:3" ht="15" customHeight="1" x14ac:dyDescent="0.2">
      <c r="A740" s="153"/>
      <c r="B740" s="154"/>
      <c r="C740" s="80"/>
    </row>
    <row r="741" spans="1:3" ht="15" customHeight="1" x14ac:dyDescent="0.2">
      <c r="A741" s="155" t="s">
        <v>478</v>
      </c>
      <c r="B741" s="156"/>
      <c r="C741" s="83">
        <f>SUM(C742:C761)</f>
        <v>49663323.030000001</v>
      </c>
    </row>
    <row r="742" spans="1:3" ht="15" customHeight="1" x14ac:dyDescent="0.2">
      <c r="A742" s="151" t="s">
        <v>479</v>
      </c>
      <c r="B742" s="152"/>
      <c r="C742" s="83">
        <v>0</v>
      </c>
    </row>
    <row r="743" spans="1:3" ht="15" customHeight="1" x14ac:dyDescent="0.2">
      <c r="A743" s="149" t="s">
        <v>480</v>
      </c>
      <c r="B743" s="150"/>
      <c r="C743" s="83">
        <v>0</v>
      </c>
    </row>
    <row r="744" spans="1:3" ht="15" customHeight="1" x14ac:dyDescent="0.2">
      <c r="A744" s="149" t="s">
        <v>481</v>
      </c>
      <c r="B744" s="150"/>
      <c r="C744" s="83">
        <v>0</v>
      </c>
    </row>
    <row r="745" spans="1:3" ht="15" customHeight="1" x14ac:dyDescent="0.2">
      <c r="A745" s="151" t="s">
        <v>482</v>
      </c>
      <c r="B745" s="152"/>
      <c r="C745" s="83">
        <v>0</v>
      </c>
    </row>
    <row r="746" spans="1:3" ht="15" customHeight="1" x14ac:dyDescent="0.2">
      <c r="A746" s="149" t="s">
        <v>483</v>
      </c>
      <c r="B746" s="150"/>
      <c r="C746" s="83">
        <v>0</v>
      </c>
    </row>
    <row r="747" spans="1:3" ht="15" customHeight="1" x14ac:dyDescent="0.2">
      <c r="A747" s="149" t="s">
        <v>484</v>
      </c>
      <c r="B747" s="150"/>
      <c r="C747" s="83">
        <v>0</v>
      </c>
    </row>
    <row r="748" spans="1:3" ht="15" customHeight="1" x14ac:dyDescent="0.2">
      <c r="A748" s="149" t="s">
        <v>485</v>
      </c>
      <c r="B748" s="150"/>
      <c r="C748" s="83">
        <v>0</v>
      </c>
    </row>
    <row r="749" spans="1:3" ht="15" customHeight="1" x14ac:dyDescent="0.2">
      <c r="A749" s="149" t="s">
        <v>486</v>
      </c>
      <c r="B749" s="150"/>
      <c r="C749" s="83">
        <v>0</v>
      </c>
    </row>
    <row r="750" spans="1:3" ht="15" customHeight="1" x14ac:dyDescent="0.2">
      <c r="A750" s="149" t="s">
        <v>487</v>
      </c>
      <c r="B750" s="150"/>
      <c r="C750" s="83">
        <v>0</v>
      </c>
    </row>
    <row r="751" spans="1:3" ht="15" customHeight="1" x14ac:dyDescent="0.2">
      <c r="A751" s="149" t="s">
        <v>488</v>
      </c>
      <c r="B751" s="150"/>
      <c r="C751" s="83">
        <v>0</v>
      </c>
    </row>
    <row r="752" spans="1:3" ht="15" customHeight="1" x14ac:dyDescent="0.2">
      <c r="A752" s="149" t="s">
        <v>489</v>
      </c>
      <c r="B752" s="150"/>
      <c r="C752" s="83">
        <v>0</v>
      </c>
    </row>
    <row r="753" spans="1:3" ht="15" customHeight="1" x14ac:dyDescent="0.2">
      <c r="A753" s="149" t="s">
        <v>490</v>
      </c>
      <c r="B753" s="150"/>
      <c r="C753" s="83">
        <v>49663323.030000001</v>
      </c>
    </row>
    <row r="754" spans="1:3" ht="15" customHeight="1" x14ac:dyDescent="0.2">
      <c r="A754" s="149" t="s">
        <v>491</v>
      </c>
      <c r="B754" s="150"/>
      <c r="C754" s="83">
        <v>0</v>
      </c>
    </row>
    <row r="755" spans="1:3" ht="15" customHeight="1" x14ac:dyDescent="0.2">
      <c r="A755" s="149" t="s">
        <v>492</v>
      </c>
      <c r="B755" s="150"/>
      <c r="C755" s="83">
        <v>0</v>
      </c>
    </row>
    <row r="756" spans="1:3" ht="15" customHeight="1" x14ac:dyDescent="0.2">
      <c r="A756" s="149" t="s">
        <v>493</v>
      </c>
      <c r="B756" s="150"/>
      <c r="C756" s="83">
        <v>0</v>
      </c>
    </row>
    <row r="757" spans="1:3" ht="15" customHeight="1" x14ac:dyDescent="0.2">
      <c r="A757" s="149" t="s">
        <v>494</v>
      </c>
      <c r="B757" s="150"/>
      <c r="C757" s="83">
        <v>0</v>
      </c>
    </row>
    <row r="758" spans="1:3" ht="15" customHeight="1" x14ac:dyDescent="0.2">
      <c r="A758" s="149" t="s">
        <v>495</v>
      </c>
      <c r="B758" s="150"/>
      <c r="C758" s="83">
        <v>0</v>
      </c>
    </row>
    <row r="759" spans="1:3" ht="15" customHeight="1" x14ac:dyDescent="0.2">
      <c r="A759" s="149" t="s">
        <v>496</v>
      </c>
      <c r="B759" s="150"/>
      <c r="C759" s="83">
        <v>0</v>
      </c>
    </row>
    <row r="760" spans="1:3" ht="15" customHeight="1" x14ac:dyDescent="0.2">
      <c r="A760" s="149" t="s">
        <v>497</v>
      </c>
      <c r="B760" s="150"/>
      <c r="C760" s="83">
        <v>0</v>
      </c>
    </row>
    <row r="761" spans="1:3" ht="15" customHeight="1" x14ac:dyDescent="0.2">
      <c r="A761" s="149" t="s">
        <v>498</v>
      </c>
      <c r="B761" s="150"/>
      <c r="C761" s="83">
        <v>0</v>
      </c>
    </row>
    <row r="762" spans="1:3" ht="15" customHeight="1" thickBot="1" x14ac:dyDescent="0.25">
      <c r="A762" s="159" t="s">
        <v>499</v>
      </c>
      <c r="B762" s="160"/>
      <c r="C762" s="84">
        <v>0</v>
      </c>
    </row>
    <row r="763" spans="1:3" ht="15" customHeight="1" x14ac:dyDescent="0.2">
      <c r="A763" s="161"/>
      <c r="B763" s="162"/>
      <c r="C763" s="85"/>
    </row>
    <row r="764" spans="1:3" ht="15" customHeight="1" x14ac:dyDescent="0.2">
      <c r="A764" s="155" t="s">
        <v>500</v>
      </c>
      <c r="B764" s="156"/>
      <c r="C764" s="83">
        <f>SUM(C765:C771)</f>
        <v>107816983.84999999</v>
      </c>
    </row>
    <row r="765" spans="1:3" ht="15" customHeight="1" x14ac:dyDescent="0.2">
      <c r="A765" s="149" t="s">
        <v>501</v>
      </c>
      <c r="B765" s="150"/>
      <c r="C765" s="83">
        <v>523265.98</v>
      </c>
    </row>
    <row r="766" spans="1:3" ht="15" customHeight="1" x14ac:dyDescent="0.2">
      <c r="A766" s="149" t="s">
        <v>502</v>
      </c>
      <c r="B766" s="150"/>
      <c r="C766" s="83">
        <v>0</v>
      </c>
    </row>
    <row r="767" spans="1:3" ht="15" customHeight="1" x14ac:dyDescent="0.2">
      <c r="A767" s="149" t="s">
        <v>503</v>
      </c>
      <c r="B767" s="150"/>
      <c r="C767" s="83">
        <v>26158865.75</v>
      </c>
    </row>
    <row r="768" spans="1:3" ht="15" customHeight="1" x14ac:dyDescent="0.2">
      <c r="A768" s="149" t="s">
        <v>504</v>
      </c>
      <c r="B768" s="150"/>
      <c r="C768" s="83">
        <v>0</v>
      </c>
    </row>
    <row r="769" spans="1:3" ht="15" customHeight="1" x14ac:dyDescent="0.2">
      <c r="A769" s="149" t="s">
        <v>505</v>
      </c>
      <c r="B769" s="150"/>
      <c r="C769" s="83">
        <v>0</v>
      </c>
    </row>
    <row r="770" spans="1:3" ht="15" customHeight="1" x14ac:dyDescent="0.2">
      <c r="A770" s="149" t="s">
        <v>506</v>
      </c>
      <c r="B770" s="150"/>
      <c r="C770" s="83">
        <v>111338.41</v>
      </c>
    </row>
    <row r="771" spans="1:3" ht="15" customHeight="1" x14ac:dyDescent="0.2">
      <c r="A771" s="149" t="s">
        <v>507</v>
      </c>
      <c r="B771" s="150"/>
      <c r="C771" s="83">
        <v>81023513.709999993</v>
      </c>
    </row>
    <row r="772" spans="1:3" ht="5.25" customHeight="1" thickBot="1" x14ac:dyDescent="0.25">
      <c r="A772" s="157"/>
      <c r="B772" s="158"/>
      <c r="C772" s="94"/>
    </row>
    <row r="773" spans="1:3" ht="15" customHeight="1" thickBot="1" x14ac:dyDescent="0.25">
      <c r="A773" s="147" t="s">
        <v>508</v>
      </c>
      <c r="B773" s="148"/>
      <c r="C773" s="95">
        <f>C739-C741+C764</f>
        <v>145844018.81999999</v>
      </c>
    </row>
    <row r="774" spans="1:3" ht="8.25" customHeight="1" thickBot="1" x14ac:dyDescent="0.25">
      <c r="A774" s="96"/>
      <c r="B774" s="97"/>
      <c r="C774" s="98"/>
    </row>
    <row r="775" spans="1:3" ht="15" x14ac:dyDescent="0.25">
      <c r="A775" s="47" t="s">
        <v>333</v>
      </c>
      <c r="B775" s="48"/>
    </row>
    <row r="776" spans="1:3" ht="15" x14ac:dyDescent="0.25">
      <c r="A776" s="48"/>
      <c r="B776" s="48"/>
    </row>
    <row r="777" spans="1:3" ht="15" x14ac:dyDescent="0.25">
      <c r="A777"/>
      <c r="B777"/>
    </row>
    <row r="778" spans="1:3" x14ac:dyDescent="0.2">
      <c r="A778" s="49" t="s">
        <v>334</v>
      </c>
      <c r="B778" s="50" t="s">
        <v>335</v>
      </c>
    </row>
    <row r="779" spans="1:3" x14ac:dyDescent="0.2">
      <c r="A779" s="49" t="s">
        <v>336</v>
      </c>
      <c r="B779" s="50" t="s">
        <v>337</v>
      </c>
    </row>
  </sheetData>
  <mergeCells count="167">
    <mergeCell ref="A160:B160"/>
    <mergeCell ref="A497:C497"/>
    <mergeCell ref="A601:C601"/>
    <mergeCell ref="A770:B770"/>
    <mergeCell ref="A771:B771"/>
    <mergeCell ref="A772:B772"/>
    <mergeCell ref="A773:B773"/>
    <mergeCell ref="A765:B765"/>
    <mergeCell ref="A766:B766"/>
    <mergeCell ref="A767:B767"/>
    <mergeCell ref="A768:B768"/>
    <mergeCell ref="A769:B769"/>
    <mergeCell ref="A760:B760"/>
    <mergeCell ref="A761:B761"/>
    <mergeCell ref="A762:B762"/>
    <mergeCell ref="A763:B763"/>
    <mergeCell ref="A764:B764"/>
    <mergeCell ref="A755:B755"/>
    <mergeCell ref="A756:B756"/>
    <mergeCell ref="A757:B757"/>
    <mergeCell ref="A758:B758"/>
    <mergeCell ref="A759:B759"/>
    <mergeCell ref="A750:B750"/>
    <mergeCell ref="A751:B751"/>
    <mergeCell ref="A752:B752"/>
    <mergeCell ref="A753:B753"/>
    <mergeCell ref="A754:B754"/>
    <mergeCell ref="A745:B745"/>
    <mergeCell ref="A746:B746"/>
    <mergeCell ref="A747:B747"/>
    <mergeCell ref="A748:B748"/>
    <mergeCell ref="A749:B749"/>
    <mergeCell ref="A740:B740"/>
    <mergeCell ref="A741:B741"/>
    <mergeCell ref="A742:B742"/>
    <mergeCell ref="A743:B743"/>
    <mergeCell ref="A744:B744"/>
    <mergeCell ref="A735:C735"/>
    <mergeCell ref="A736:C736"/>
    <mergeCell ref="A737:C737"/>
    <mergeCell ref="A738:C738"/>
    <mergeCell ref="A739:B739"/>
    <mergeCell ref="A728:B728"/>
    <mergeCell ref="A729:B729"/>
    <mergeCell ref="A730:B730"/>
    <mergeCell ref="A731:B731"/>
    <mergeCell ref="A733:B733"/>
    <mergeCell ref="A723:B723"/>
    <mergeCell ref="A724:B724"/>
    <mergeCell ref="A725:B725"/>
    <mergeCell ref="A726:B726"/>
    <mergeCell ref="A727:B727"/>
    <mergeCell ref="A718:B718"/>
    <mergeCell ref="A719:B719"/>
    <mergeCell ref="A720:B720"/>
    <mergeCell ref="A721:B721"/>
    <mergeCell ref="A722:B722"/>
    <mergeCell ref="A712:C712"/>
    <mergeCell ref="A714:C714"/>
    <mergeCell ref="A715:C715"/>
    <mergeCell ref="A716:C716"/>
    <mergeCell ref="A717:C717"/>
    <mergeCell ref="A3:C3"/>
    <mergeCell ref="A4:C4"/>
    <mergeCell ref="A499:C499"/>
    <mergeCell ref="A216:B216"/>
    <mergeCell ref="A312:B312"/>
    <mergeCell ref="A367:B367"/>
    <mergeCell ref="A444:B444"/>
    <mergeCell ref="A214:C214"/>
    <mergeCell ref="A218:C218"/>
    <mergeCell ref="A239:C239"/>
    <mergeCell ref="A245:C245"/>
    <mergeCell ref="A246:C246"/>
    <mergeCell ref="A248:C248"/>
    <mergeCell ref="A271:C271"/>
    <mergeCell ref="A277:C277"/>
    <mergeCell ref="A279:C279"/>
    <mergeCell ref="A446:C446"/>
    <mergeCell ref="A463:C463"/>
    <mergeCell ref="A467:C467"/>
    <mergeCell ref="A469:C469"/>
    <mergeCell ref="A493:C493"/>
    <mergeCell ref="A344:C344"/>
    <mergeCell ref="A281:C281"/>
    <mergeCell ref="A289:C289"/>
    <mergeCell ref="A305:C305"/>
    <mergeCell ref="A313:C313"/>
    <mergeCell ref="A706:C706"/>
    <mergeCell ref="A710:C710"/>
    <mergeCell ref="A669:C669"/>
    <mergeCell ref="A662:C662"/>
    <mergeCell ref="A637:B637"/>
    <mergeCell ref="A639:B639"/>
    <mergeCell ref="A635:C635"/>
    <mergeCell ref="A641:C641"/>
    <mergeCell ref="A658:C658"/>
    <mergeCell ref="A656:C656"/>
    <mergeCell ref="A644:B644"/>
    <mergeCell ref="A648:B648"/>
    <mergeCell ref="A652:B652"/>
    <mergeCell ref="A654:B654"/>
    <mergeCell ref="A660:B660"/>
    <mergeCell ref="A646:C646"/>
    <mergeCell ref="A650:C650"/>
    <mergeCell ref="A711:C711"/>
    <mergeCell ref="A671:B671"/>
    <mergeCell ref="A675:B675"/>
    <mergeCell ref="A681:B681"/>
    <mergeCell ref="A685:B685"/>
    <mergeCell ref="A688:B688"/>
    <mergeCell ref="A700:B700"/>
    <mergeCell ref="A702:B702"/>
    <mergeCell ref="A673:C673"/>
    <mergeCell ref="A677:C677"/>
    <mergeCell ref="A683:C683"/>
    <mergeCell ref="A687:C687"/>
    <mergeCell ref="A690:C690"/>
    <mergeCell ref="A704:C704"/>
    <mergeCell ref="A633:B633"/>
    <mergeCell ref="A629:B629"/>
    <mergeCell ref="A623:B623"/>
    <mergeCell ref="A625:B625"/>
    <mergeCell ref="A621:C621"/>
    <mergeCell ref="A627:C627"/>
    <mergeCell ref="A631:C631"/>
    <mergeCell ref="A1:C1"/>
    <mergeCell ref="A12:C12"/>
    <mergeCell ref="A16:C16"/>
    <mergeCell ref="A20:C20"/>
    <mergeCell ref="A21:C21"/>
    <mergeCell ref="A31:C31"/>
    <mergeCell ref="A104:C104"/>
    <mergeCell ref="A108:C108"/>
    <mergeCell ref="A162:C162"/>
    <mergeCell ref="A172:C172"/>
    <mergeCell ref="A181:C181"/>
    <mergeCell ref="A185:C185"/>
    <mergeCell ref="A196:C196"/>
    <mergeCell ref="A201:C201"/>
    <mergeCell ref="A349:C349"/>
    <mergeCell ref="A365:C365"/>
    <mergeCell ref="A580:C580"/>
    <mergeCell ref="A200:C200"/>
    <mergeCell ref="A617:C617"/>
    <mergeCell ref="A611:C611"/>
    <mergeCell ref="A607:C607"/>
    <mergeCell ref="A603:C603"/>
    <mergeCell ref="A590:C590"/>
    <mergeCell ref="A588:C588"/>
    <mergeCell ref="A586:C586"/>
    <mergeCell ref="A584:C584"/>
    <mergeCell ref="A582:C582"/>
    <mergeCell ref="A368:C368"/>
    <mergeCell ref="A369:C369"/>
    <mergeCell ref="A442:C442"/>
    <mergeCell ref="A320:C320"/>
    <mergeCell ref="A324:C324"/>
    <mergeCell ref="A332:C332"/>
    <mergeCell ref="A338:C338"/>
    <mergeCell ref="A613:B613"/>
    <mergeCell ref="A615:B615"/>
    <mergeCell ref="A503:C503"/>
    <mergeCell ref="A555:C555"/>
    <mergeCell ref="A574:C574"/>
    <mergeCell ref="A576:C576"/>
    <mergeCell ref="A294:C294"/>
  </mergeCells>
  <pageMargins left="0.70866141732283472" right="0.70866141732283472" top="0.94488188976377963" bottom="0.74803149606299213" header="0.31496062992125984" footer="0.31496062992125984"/>
  <pageSetup scale="90" fitToHeight="0" orientation="portrait" verticalDpi="360" r:id="rId1"/>
  <rowBreaks count="20" manualBreakCount="20">
    <brk id="31" max="2" man="1"/>
    <brk id="78" max="2" man="1"/>
    <brk id="114" max="2" man="1"/>
    <brk id="159" max="16383" man="1"/>
    <brk id="197" max="16383" man="1"/>
    <brk id="233" max="2" man="1"/>
    <brk id="266" max="16383" man="1"/>
    <brk id="294" max="16383" man="1"/>
    <brk id="333" max="16383" man="1"/>
    <brk id="369" max="16383" man="1"/>
    <brk id="420" max="2" man="1"/>
    <brk id="462" max="2" man="1"/>
    <brk id="493" max="16383" man="1"/>
    <brk id="529" max="2" man="1"/>
    <brk id="572" max="2" man="1"/>
    <brk id="608" max="16383" man="1"/>
    <brk id="636" max="16383" man="1"/>
    <brk id="670" max="16383" man="1"/>
    <brk id="699" max="16383" man="1"/>
    <brk id="71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30</vt:i4>
      </vt:variant>
    </vt:vector>
  </HeadingPairs>
  <TitlesOfParts>
    <vt:vector size="31" baseType="lpstr">
      <vt:lpstr>Hoja1</vt:lpstr>
      <vt:lpstr>Hoja1!OLE_LINK1</vt:lpstr>
      <vt:lpstr>Hoja1!OLE_LINK106</vt:lpstr>
      <vt:lpstr>Hoja1!OLE_LINK108</vt:lpstr>
      <vt:lpstr>Hoja1!OLE_LINK111</vt:lpstr>
      <vt:lpstr>Hoja1!OLE_LINK114</vt:lpstr>
      <vt:lpstr>Hoja1!OLE_LINK115</vt:lpstr>
      <vt:lpstr>Hoja1!OLE_LINK134</vt:lpstr>
      <vt:lpstr>Hoja1!OLE_LINK138</vt:lpstr>
      <vt:lpstr>Hoja1!OLE_LINK140</vt:lpstr>
      <vt:lpstr>Hoja1!OLE_LINK141</vt:lpstr>
      <vt:lpstr>Hoja1!OLE_LINK144</vt:lpstr>
      <vt:lpstr>Hoja1!OLE_LINK145</vt:lpstr>
      <vt:lpstr>Hoja1!OLE_LINK150</vt:lpstr>
      <vt:lpstr>Hoja1!OLE_LINK157</vt:lpstr>
      <vt:lpstr>Hoja1!OLE_LINK159</vt:lpstr>
      <vt:lpstr>Hoja1!OLE_LINK164</vt:lpstr>
      <vt:lpstr>Hoja1!OLE_LINK18</vt:lpstr>
      <vt:lpstr>Hoja1!OLE_LINK27</vt:lpstr>
      <vt:lpstr>Hoja1!OLE_LINK28</vt:lpstr>
      <vt:lpstr>Hoja1!OLE_LINK32</vt:lpstr>
      <vt:lpstr>Hoja1!OLE_LINK47</vt:lpstr>
      <vt:lpstr>Hoja1!OLE_LINK5</vt:lpstr>
      <vt:lpstr>Hoja1!OLE_LINK56</vt:lpstr>
      <vt:lpstr>Hoja1!OLE_LINK59</vt:lpstr>
      <vt:lpstr>Hoja1!OLE_LINK60</vt:lpstr>
      <vt:lpstr>Hoja1!OLE_LINK66</vt:lpstr>
      <vt:lpstr>Hoja1!OLE_LINK85</vt:lpstr>
      <vt:lpstr>Hoja1!OLE_LINK89</vt:lpstr>
      <vt:lpstr>Hoja1!OLE_LINK92</vt:lpstr>
      <vt:lpstr>Hoja1!OLE_LINK94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Margarita Arias Flores</dc:creator>
  <cp:lastModifiedBy>Blanca Margarita Arias Flores</cp:lastModifiedBy>
  <cp:lastPrinted>2024-01-31T16:51:02Z</cp:lastPrinted>
  <dcterms:created xsi:type="dcterms:W3CDTF">2023-02-07T20:02:03Z</dcterms:created>
  <dcterms:modified xsi:type="dcterms:W3CDTF">2024-01-31T16:56:49Z</dcterms:modified>
</cp:coreProperties>
</file>